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66925"/>
  <mc:AlternateContent xmlns:mc="http://schemas.openxmlformats.org/markup-compatibility/2006">
    <mc:Choice Requires="x15">
      <x15ac:absPath xmlns:x15ac="http://schemas.microsoft.com/office/spreadsheetml/2010/11/ac" url="C:\Users\paulius.sabutis\Desktop\"/>
    </mc:Choice>
  </mc:AlternateContent>
  <xr:revisionPtr revIDLastSave="0" documentId="8_{65F338C4-17BC-4748-B68E-F084C960CE0E}" xr6:coauthVersionLast="47" xr6:coauthVersionMax="47" xr10:uidLastSave="{00000000-0000-0000-0000-000000000000}"/>
  <bookViews>
    <workbookView xWindow="-108" yWindow="-108" windowWidth="23256" windowHeight="12456" xr2:uid="{00000000-000D-0000-FFFF-FFFF00000000}"/>
  </bookViews>
  <sheets>
    <sheet name="1918" sheetId="1" r:id="rId1"/>
    <sheet name="santrauka" sheetId="4" r:id="rId2"/>
  </sheets>
  <definedNames>
    <definedName name="_xlnm._FilterDatabase" localSheetId="0" hidden="1">'1918'!$A$165:$G$165</definedName>
    <definedName name="_GoBack" localSheetId="0">'1918'!$B$260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7" i="1" l="1"/>
  <c r="F162" i="1"/>
  <c r="F163" i="1" s="1"/>
  <c r="F262" i="1"/>
  <c r="F263" i="1"/>
  <c r="F266" i="1"/>
  <c r="F260" i="1"/>
  <c r="F254" i="1"/>
  <c r="F251" i="1"/>
  <c r="F250" i="1"/>
  <c r="F247" i="1"/>
  <c r="F243" i="1"/>
  <c r="F244" i="1"/>
  <c r="F245" i="1"/>
  <c r="F242" i="1"/>
  <c r="F237" i="1"/>
  <c r="F238" i="1"/>
  <c r="F236" i="1"/>
  <c r="F231" i="1"/>
  <c r="F232" i="1"/>
  <c r="F233" i="1"/>
  <c r="F230" i="1"/>
  <c r="F228" i="1"/>
  <c r="F222" i="1"/>
  <c r="F223" i="1"/>
  <c r="F224" i="1"/>
  <c r="F225" i="1"/>
  <c r="F226" i="1"/>
  <c r="F221" i="1"/>
  <c r="F216" i="1"/>
  <c r="F217" i="1"/>
  <c r="F218" i="1"/>
  <c r="F219" i="1"/>
  <c r="F215" i="1"/>
  <c r="F200" i="1"/>
  <c r="F201" i="1"/>
  <c r="F202" i="1"/>
  <c r="F203" i="1"/>
  <c r="F204" i="1"/>
  <c r="F205" i="1"/>
  <c r="F199" i="1"/>
  <c r="F195" i="1"/>
  <c r="F194" i="1"/>
  <c r="F184" i="1"/>
  <c r="F185" i="1"/>
  <c r="F186" i="1"/>
  <c r="F187" i="1"/>
  <c r="F188" i="1"/>
  <c r="F189" i="1"/>
  <c r="F190" i="1"/>
  <c r="F191" i="1"/>
  <c r="F170" i="1"/>
  <c r="F171" i="1"/>
  <c r="F172" i="1"/>
  <c r="F173" i="1"/>
  <c r="F174" i="1"/>
  <c r="F175" i="1"/>
  <c r="F176" i="1"/>
  <c r="F178" i="1"/>
  <c r="F169" i="1"/>
  <c r="F159" i="1"/>
  <c r="F158" i="1"/>
  <c r="F155" i="1"/>
  <c r="F153" i="1"/>
  <c r="F152" i="1"/>
  <c r="F148" i="1"/>
  <c r="F141" i="1"/>
  <c r="F142" i="1"/>
  <c r="F143" i="1"/>
  <c r="F140" i="1"/>
  <c r="F138" i="1"/>
  <c r="F132" i="1"/>
  <c r="F133" i="1"/>
  <c r="F134" i="1"/>
  <c r="F135" i="1"/>
  <c r="F136" i="1"/>
  <c r="F131" i="1"/>
  <c r="F126" i="1"/>
  <c r="F127" i="1"/>
  <c r="F128" i="1"/>
  <c r="F129" i="1"/>
  <c r="F125" i="1"/>
  <c r="F121" i="1"/>
  <c r="F113" i="1"/>
  <c r="F114" i="1"/>
  <c r="F115" i="1"/>
  <c r="F116" i="1"/>
  <c r="F117" i="1"/>
  <c r="F118" i="1"/>
  <c r="F112" i="1"/>
  <c r="F108" i="1"/>
  <c r="F102" i="1"/>
  <c r="F103" i="1"/>
  <c r="F104" i="1"/>
  <c r="F86" i="1"/>
  <c r="F87" i="1"/>
  <c r="F88" i="1"/>
  <c r="F89" i="1"/>
  <c r="F90" i="1"/>
  <c r="F91" i="1"/>
  <c r="F85" i="1"/>
  <c r="F78" i="1"/>
  <c r="F75" i="1"/>
  <c r="F74" i="1"/>
  <c r="F71" i="1"/>
  <c r="F69" i="1"/>
  <c r="F68" i="1"/>
  <c r="F63" i="1"/>
  <c r="F64" i="1"/>
  <c r="F62" i="1"/>
  <c r="F58" i="1"/>
  <c r="F59" i="1"/>
  <c r="F57" i="1"/>
  <c r="F55" i="1"/>
  <c r="F49" i="1"/>
  <c r="F50" i="1"/>
  <c r="F51" i="1"/>
  <c r="F52" i="1"/>
  <c r="F53" i="1"/>
  <c r="F48" i="1"/>
  <c r="F43" i="1"/>
  <c r="F44" i="1"/>
  <c r="F45" i="1"/>
  <c r="F46" i="1"/>
  <c r="F42" i="1"/>
  <c r="F36" i="1"/>
  <c r="F37" i="1"/>
  <c r="F38" i="1"/>
  <c r="F32" i="1"/>
  <c r="F28" i="1"/>
  <c r="F27" i="1"/>
  <c r="F17" i="1"/>
  <c r="F18" i="1"/>
  <c r="F19" i="1"/>
  <c r="F20" i="1"/>
  <c r="F21" i="1"/>
  <c r="F22" i="1"/>
  <c r="F23" i="1"/>
  <c r="F24" i="1"/>
  <c r="F7" i="1"/>
  <c r="F8" i="1"/>
  <c r="F9" i="1"/>
  <c r="F10" i="1"/>
  <c r="F11" i="1"/>
  <c r="F6" i="1"/>
  <c r="F255" i="1" l="1"/>
  <c r="F234" i="1" l="1"/>
  <c r="F212" i="1"/>
  <c r="F252" i="1"/>
  <c r="F248" i="1"/>
  <c r="F239" i="1"/>
  <c r="F122" i="1" l="1"/>
  <c r="F119" i="1" l="1"/>
  <c r="F144" i="1"/>
  <c r="F160" i="1"/>
  <c r="F179" i="1"/>
  <c r="F206" i="1"/>
  <c r="F192" i="1"/>
  <c r="F109" i="1"/>
  <c r="F149" i="1"/>
  <c r="F196" i="1"/>
  <c r="F156" i="1"/>
  <c r="F92" i="1"/>
  <c r="F105" i="1"/>
  <c r="F79" i="1"/>
  <c r="F60" i="1" l="1"/>
  <c r="F76" i="1"/>
  <c r="F268" i="1"/>
  <c r="C7" i="4" s="1"/>
  <c r="F72" i="1"/>
  <c r="F65" i="1"/>
  <c r="F39" i="1"/>
  <c r="F29" i="1"/>
  <c r="F25" i="1"/>
  <c r="F12" i="1"/>
  <c r="F164" i="1"/>
  <c r="C5" i="4" s="1"/>
  <c r="F256" i="1"/>
  <c r="C6" i="4" s="1"/>
  <c r="F80" i="1" l="1"/>
  <c r="C4" i="4" s="1"/>
  <c r="C8" i="4" s="1"/>
</calcChain>
</file>

<file path=xl/sharedStrings.xml><?xml version="1.0" encoding="utf-8"?>
<sst xmlns="http://schemas.openxmlformats.org/spreadsheetml/2006/main" count="628" uniqueCount="241">
  <si>
    <t>DARBŲ KIEKIŲ ŽINIARAŠTIS NR. 1 – SUSISIEKIMO DALIS (Stotelės Nr. 1)</t>
  </si>
  <si>
    <t>Eilės Nr.</t>
  </si>
  <si>
    <t>Darbo pavadinimas, aprašymas</t>
  </si>
  <si>
    <t>Mato vnt.</t>
  </si>
  <si>
    <t>Likęs kiekis</t>
  </si>
  <si>
    <r>
      <t xml:space="preserve">Vieneto kaina, Eur be PVM  </t>
    </r>
    <r>
      <rPr>
        <b/>
        <sz val="11"/>
        <color rgb="FFFF0000"/>
        <rFont val="Times New Roman"/>
        <family val="1"/>
        <charset val="186"/>
      </rPr>
      <t>(pildo Tiekėjas)</t>
    </r>
  </si>
  <si>
    <t>Iš viso, Eur be PVM</t>
  </si>
  <si>
    <t>1. Paruošiamieji ir ardymo darbai</t>
  </si>
  <si>
    <t>1.1</t>
  </si>
  <si>
    <t>Kelio ašinės linijos nužymėjimas trasoje</t>
  </si>
  <si>
    <t>m</t>
  </si>
  <si>
    <t>1.2</t>
  </si>
  <si>
    <t>Kelio ženklų skydų demontavimas nuo vienstiebių atramų rankiniu būdu ir išvežimas (žiūrėti žiniarščio priedą dėl išvežimo)</t>
  </si>
  <si>
    <t>vnt.</t>
  </si>
  <si>
    <t>1.3</t>
  </si>
  <si>
    <t>Kelio ženklų vienstiebių metalinių atramų su betono pamatu demontavimas rankiniu būdu ir išvežimas (žiūrėti žiniarščio priedą dėl išvežimo)</t>
  </si>
  <si>
    <t>1.4</t>
  </si>
  <si>
    <t>Asfalto dangos frezavimas (vid. 6 cm)</t>
  </si>
  <si>
    <t>m2</t>
  </si>
  <si>
    <t>1.5</t>
  </si>
  <si>
    <t>m3</t>
  </si>
  <si>
    <t>1.6</t>
  </si>
  <si>
    <t>Statybinio laužo mechanizuotas pakrovimas ir išvežimas Rangovo pasirinktu atstumu utilizavimui</t>
  </si>
  <si>
    <t>t</t>
  </si>
  <si>
    <t xml:space="preserve">                         </t>
  </si>
  <si>
    <t>Skyriuje 1</t>
  </si>
  <si>
    <t>2. Žemės darbai</t>
  </si>
  <si>
    <t>2.1</t>
  </si>
  <si>
    <t>Dirvožemio kasimas ekskavatoriais, pakrovimas į autosavivarčius ir vežimas Rangovo pasirinktu atstumu (sandėliavimui)</t>
  </si>
  <si>
    <t>2.2</t>
  </si>
  <si>
    <t>Dirvožemio sijojimas atskiriant šiukšles</t>
  </si>
  <si>
    <t>2.3</t>
  </si>
  <si>
    <t>Dirvožemio kasimas, pakrovimas į autosavivarčius ir išvežimas rangovo pasirinktu atstumu į išlykį</t>
  </si>
  <si>
    <t>2.4</t>
  </si>
  <si>
    <t>Grunto kasimas mechanizuotu būdu, pakrovimas į autosavivarčius ir išvežimas Rangovo pasirinktu atstumu į išlykį</t>
  </si>
  <si>
    <t>2.5</t>
  </si>
  <si>
    <t>Grunto kasimas mechanizuotu būdu, supilant gruntą vietoje (pylimams)</t>
  </si>
  <si>
    <t>2.6</t>
  </si>
  <si>
    <t>Grunto kasimas mechanizuotu būdu, pakrovimas į autosavivarčius ir atvežimas į statybos darbų aikštelę iš karjero (naujas gruntas pylimams) ir paskleidimas vietoje</t>
  </si>
  <si>
    <t>2.7</t>
  </si>
  <si>
    <t>Sankasos planiravimas</t>
  </si>
  <si>
    <t>2.8</t>
  </si>
  <si>
    <t>Grunto sutankinimas</t>
  </si>
  <si>
    <t>2.9</t>
  </si>
  <si>
    <t>Plotų ir šlaitų planiravimas</t>
  </si>
  <si>
    <t>2.10</t>
  </si>
  <si>
    <t>Dirvožemio kasimas, pakrovimas į autosavivarčius ir atvežimas į statybos darbų aikštelę iš sandėliavimo vietos (esamos medžiagos vejos atstatymui)</t>
  </si>
  <si>
    <t>2.11</t>
  </si>
  <si>
    <t>Plotų ir šlaitų sutvarkymas, užpilant 10 cm storio dirvožemio sluoksniu mechanizuotu būdu ir užsėjant žolės sėklomis</t>
  </si>
  <si>
    <t xml:space="preserve">                        </t>
  </si>
  <si>
    <t xml:space="preserve"> Skyriuje 2</t>
  </si>
  <si>
    <t>3. Atraminių apželdintų sienučių sistemos įrengimo darbai</t>
  </si>
  <si>
    <t>3.1</t>
  </si>
  <si>
    <t>Atraminių apželdintų sienučių sistemos segmentų įrengimas iš dvigubo pynimo vielos tinklo 8x10, su ZN95AL5 ir polimeriniu padengimu, tinklo vielos storis 02,2/3,2 mm, armavimo ilgis 2,0 m, elemento matmenys B=3,0 m, H=0,76 m, a=70°</t>
  </si>
  <si>
    <t>3.2</t>
  </si>
  <si>
    <t>Sistemos užpildymas dirvožemiu ir užsėjant žolės sėklomis</t>
  </si>
  <si>
    <r>
      <t>m</t>
    </r>
    <r>
      <rPr>
        <vertAlign val="superscript"/>
        <sz val="11"/>
        <rFont val="Times New Roman"/>
        <family val="1"/>
        <charset val="186"/>
      </rPr>
      <t>3</t>
    </r>
  </si>
  <si>
    <t xml:space="preserve">                </t>
  </si>
  <si>
    <t>Skyriuje 3</t>
  </si>
  <si>
    <t>4. Vandens nuleidimo įrenginių įrengimo darbai</t>
  </si>
  <si>
    <t>4.1  Lietaus nuotekų surinkimo įrengimas</t>
  </si>
  <si>
    <t>4.1.1</t>
  </si>
  <si>
    <t>PVC nuotekų vamzdžiai D160 mm įrengimas (4 vnt.)</t>
  </si>
  <si>
    <t>4.1.2</t>
  </si>
  <si>
    <t>G/b apžiūros šulinėlio D700 įrengimas</t>
  </si>
  <si>
    <t>4.1.3</t>
  </si>
  <si>
    <t>Apvalių ketinių grotelių važiuojamajai daliai, lietaus surinkimo šulinėliams įrengimas</t>
  </si>
  <si>
    <t>4.1.4</t>
  </si>
  <si>
    <t>10 cm storio smėlio pagrindo po PVC vamzdžiais įrengimas</t>
  </si>
  <si>
    <t>4.1.5</t>
  </si>
  <si>
    <t>Vandens nuvedimo gelžbetoninio latako 0,8x0,3x0,22 m įrengimas</t>
  </si>
  <si>
    <t>4.1.6</t>
  </si>
  <si>
    <t>Šlaitų tvirtinimo plokščių 0,49x0,49 m įrengimas</t>
  </si>
  <si>
    <t>4.1.7</t>
  </si>
  <si>
    <t>Lauko akmenų įrengimas (vandens srauto gesintuvas)</t>
  </si>
  <si>
    <t>Skyriuje 4</t>
  </si>
  <si>
    <t>5. Dangų konstrukcijos įrengimo darbai</t>
  </si>
  <si>
    <t>5.1  Asfaltbetonio dangos konstrukcija (autobusų sustojimo aikštelė))</t>
  </si>
  <si>
    <t>5.1.1</t>
  </si>
  <si>
    <t>56 cm storio apsauginio šalčiui atsparaus sluoksnio iš nesurištojo mineralinio medžiagų mišinio įrengimas</t>
  </si>
  <si>
    <t>5.1.2</t>
  </si>
  <si>
    <t>20 cm storio skaldos pagrindo sluoksnio iš nesurištojo mineralinio medžiagų mišinio (fr.0/45)</t>
  </si>
  <si>
    <t>5.1.3</t>
  </si>
  <si>
    <t>10 cm storio asfalto pagrindo sluoksnio iš mišinio AC 22 PS įrengimas</t>
  </si>
  <si>
    <t>5.1.4</t>
  </si>
  <si>
    <t>4 cm storio asfalto viršutinio sluoksnio iš mišinio SMA 11 S su PMB įrengimas</t>
  </si>
  <si>
    <t>5.1.5</t>
  </si>
  <si>
    <t>Juodų dangų paviršiaus gruntavimas bitumine emulsija</t>
  </si>
  <si>
    <t>5.2  Pėsčiųjų takų dangos konstrukcija</t>
  </si>
  <si>
    <t>5.2.1</t>
  </si>
  <si>
    <t>19 cm storio apsauginio šalčiui atsparaus sluoksnio iš nesurištojo mineralinių medžiagų mišinio įrengimas</t>
  </si>
  <si>
    <t>5.2.2</t>
  </si>
  <si>
    <t>15 cm storio skaldos pagrindo sluoksnio iš nesurištojo mineralinių medžiagų mišinio įrengimas (fr. 0/45)</t>
  </si>
  <si>
    <t>5.2.3</t>
  </si>
  <si>
    <t>3 cm storio atsijų sluoksnio įrengimas</t>
  </si>
  <si>
    <t>5.2.4</t>
  </si>
  <si>
    <t>8 cm storio pilkos spalvos betoninių trinkelių 200x100 mm dangos įrengimas</t>
  </si>
  <si>
    <t>5.2.5</t>
  </si>
  <si>
    <t>8 cm storio geltonos spalvos betoninių trinkelių 200x100 mm įrengimas (neregių įspėjimo sistemos)</t>
  </si>
  <si>
    <t>5.2.6</t>
  </si>
  <si>
    <t>8 cm storio geltonos spalvos betoninių trinkelių 200x100 mm įrengimas (neregių vedimo sistemos)</t>
  </si>
  <si>
    <t>5.3  Kelkraščių dangos konstrukcija</t>
  </si>
  <si>
    <t>5.3.1</t>
  </si>
  <si>
    <t>14 cm storio apželdinto kelkraščio iš 85% skaldos (fr. 0/32) ir 15% dirvožemio mišinio įrengimas</t>
  </si>
  <si>
    <t>5.4  Kiti dangų konstrukcijos įrengimo darbai</t>
  </si>
  <si>
    <t>5.4.1</t>
  </si>
  <si>
    <t>Geokompozito įrengimas</t>
  </si>
  <si>
    <t>5.4.2</t>
  </si>
  <si>
    <t>4 cm storio viršutinio sluoksnio iš asfalto mišinio SMA 11 S su PMB įrengimas</t>
  </si>
  <si>
    <t>5.4.3</t>
  </si>
  <si>
    <t>Asfaltbetonio dangos išilginės siūlės įrengimas klojant „karštas prie šalto“</t>
  </si>
  <si>
    <t>Skyriuje 5</t>
  </si>
  <si>
    <t>6. Bordiūrų įrengimo darbai</t>
  </si>
  <si>
    <t>6.1</t>
  </si>
  <si>
    <t>Betoninių bordiūrų 100x15x30 cm ant C12/15 markės betono pagrindo įrengimas</t>
  </si>
  <si>
    <t>6.2</t>
  </si>
  <si>
    <t>Betoninių bordiūrų 100x8x20 cm ant C12/15 markės betono pagrindo įrengimas</t>
  </si>
  <si>
    <t>6.3</t>
  </si>
  <si>
    <t>Bituminės juostos įrengimas asfalto dangos su bordiūrais sujungimo vietose</t>
  </si>
  <si>
    <t>Skyriuje 6</t>
  </si>
  <si>
    <t>7. Eismo organizavimo darbai</t>
  </si>
  <si>
    <t>7.1 Kelio ženklų įrengimas</t>
  </si>
  <si>
    <t>7.1.1</t>
  </si>
  <si>
    <t>Kelio ženklų vienstiebių metalinių atramų (d = 76,1 mm) ant monolitinių betoninių pamatų pastatymas</t>
  </si>
  <si>
    <t>7.1.2</t>
  </si>
  <si>
    <t>Kelio ženklų skydų montavimas prie vienstiebių atramų rankiniu būdu (I dydžio)</t>
  </si>
  <si>
    <t>7.2 Horizontalusis ženklinimas</t>
  </si>
  <si>
    <t>7.2.1.</t>
  </si>
  <si>
    <t>Kelio dangos horizontalus ženklinimas baltos spalvos termoplastu</t>
  </si>
  <si>
    <t>Skyriuje 7</t>
  </si>
  <si>
    <t>8. Mažosios architektūros įrengimo darbai</t>
  </si>
  <si>
    <t>8.1</t>
  </si>
  <si>
    <t>Viešojo transporto sustojimo paviljono įrengimas</t>
  </si>
  <si>
    <t>8.2</t>
  </si>
  <si>
    <t>Šiukšliadėžių įrengimas</t>
  </si>
  <si>
    <t>Skyriuje 8</t>
  </si>
  <si>
    <t>9. Kiti darbai</t>
  </si>
  <si>
    <t>9.1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</si>
  <si>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</si>
  <si>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kompl.</t>
  </si>
  <si>
    <t>Skyriuje 9</t>
  </si>
  <si>
    <t>DARBŲ KIEKIŲ ŽINIARAŠTIS NR. 2 – SUSISIEKIMO DALIS (Stotelės Nr. 2)</t>
  </si>
  <si>
    <t>Kiekis</t>
  </si>
  <si>
    <t>Menkaverčių želdinių (krūmų) kirtimas, surinkimas į krūvas, pakrovimas ir išvežimas Rangovo pasirinktu atstumu utilizavimui</t>
  </si>
  <si>
    <t>Metalinės tvoros ant betono pagrindo demontavimas (perduodama savininkui)</t>
  </si>
  <si>
    <t>Betoninių gatvės bordiūrų ant betoninio pagrindo išardymas</t>
  </si>
  <si>
    <t>Grunto kasimas mechanizuotu būdu, pakrovimas į autosavivarčius ir išvežimas Rangovo pasirinktu atstumu j išlykį</t>
  </si>
  <si>
    <t>PVC nuotekų vamzdžiai D160 mm įrengimas (3 vnt.)</t>
  </si>
  <si>
    <t>5. Požeminių komunikacijų įrengimo darbai</t>
  </si>
  <si>
    <t>5.1</t>
  </si>
  <si>
    <t>Sudedamų apsaugos vamzdžių HDPE d110 montavimas ant esamų kabelių</t>
  </si>
  <si>
    <t>6. Dangų konstrukcijos įrengimo darbai</t>
  </si>
  <si>
    <t>6.1  Asfaltbetonio dangos konstrukcija (autobusų sustojimo aikštelė))</t>
  </si>
  <si>
    <t>6.1.1</t>
  </si>
  <si>
    <t>6.1.2</t>
  </si>
  <si>
    <t>6.1.3</t>
  </si>
  <si>
    <t>6.1.4</t>
  </si>
  <si>
    <t>6.1.5</t>
  </si>
  <si>
    <t>6.2  Pėsčiųjų takų dangos konstrukcija</t>
  </si>
  <si>
    <t>6.2.1</t>
  </si>
  <si>
    <t>6.2.2</t>
  </si>
  <si>
    <t>6.2.3</t>
  </si>
  <si>
    <t>6.2.4</t>
  </si>
  <si>
    <t>6.2.5</t>
  </si>
  <si>
    <t>6.2.6</t>
  </si>
  <si>
    <t>6.3  Kelkraščių dangos konstrukcija</t>
  </si>
  <si>
    <t>6.3.1</t>
  </si>
  <si>
    <t>6.4  Kiti dangų konstrukcijos įrengimo darbai</t>
  </si>
  <si>
    <t>6.4.1</t>
  </si>
  <si>
    <t>Žvyro dangos iš nesurištojo mineralinių medžiagų mišinio įrengimas</t>
  </si>
  <si>
    <t>6.4.2</t>
  </si>
  <si>
    <t>6.4.3</t>
  </si>
  <si>
    <t>6.4.4</t>
  </si>
  <si>
    <t>7. Bordiūrų įrengimo darbai</t>
  </si>
  <si>
    <t>7.1</t>
  </si>
  <si>
    <t>7.2</t>
  </si>
  <si>
    <t>7.3</t>
  </si>
  <si>
    <t>8. Eismo organizavimo darbai</t>
  </si>
  <si>
    <t>8.1 Kelio ženklų įrengimas</t>
  </si>
  <si>
    <t>8.1.1</t>
  </si>
  <si>
    <t>8.1.2</t>
  </si>
  <si>
    <t>8.2 Horizontalusis ženklinimas</t>
  </si>
  <si>
    <t>8.2.1.</t>
  </si>
  <si>
    <t>9. Mažosios architektūros įrengimo darbai</t>
  </si>
  <si>
    <t>9.2</t>
  </si>
  <si>
    <t>10. Kiti darbai</t>
  </si>
  <si>
    <t>10.1</t>
  </si>
  <si>
    <t>Skyriuje 10</t>
  </si>
  <si>
    <t>DARBŲ KIEKIŲ ŽINIARAŠTIS NR. 3 – SUSISIEKIMO DALIS (Stotelės Nr. 3)</t>
  </si>
  <si>
    <t>Kelio ženklų skydų demontavimas nuo dvistiebių atramų rankiniu būdu ir išvežimas (žiūrėti žiniarščio priedą dėl išvežimo)</t>
  </si>
  <si>
    <t>Kelio ženklų dvistiebių metalinių atramų su betono pamatu demontavimas rankiniu būdu ir išvežimas (žiūrėti žiniarščio priedą dėl išvežimo)</t>
  </si>
  <si>
    <t>Šulinių liukų demontavimas</t>
  </si>
  <si>
    <t>1.7</t>
  </si>
  <si>
    <t>Požeminių komunikacijų žymėjimo stulpelių demontavimas, pakrovimas ir išvežimas rangovo pasirinktu atstumu</t>
  </si>
  <si>
    <t>1.8</t>
  </si>
  <si>
    <t>1.9</t>
  </si>
  <si>
    <t>1.10</t>
  </si>
  <si>
    <t>G/b šulinio perdangos pakeitimas</t>
  </si>
  <si>
    <t>5.2</t>
  </si>
  <si>
    <t>Aukščio reguliavimo žiedų įrengimas</t>
  </si>
  <si>
    <t>5.3</t>
  </si>
  <si>
    <t>Šulinių liukų įrengimas, kalaus ketaus 25 t apkrovai (su atitinkama simbolika)</t>
  </si>
  <si>
    <t>5.4</t>
  </si>
  <si>
    <t>Kelio ženklų dvistiebių metalinių atramų (d=76,1 mm) ant monolitinių betoninių pamatų pastatymas</t>
  </si>
  <si>
    <t>8.1.3</t>
  </si>
  <si>
    <t>8.1.4</t>
  </si>
  <si>
    <t>Kelio ženklų skydų montavimas prie dvistiebių atramų rankiniu būdu (I dydžio)</t>
  </si>
  <si>
    <t>DARBŲ KIEKIŲ ŽINIARAŠTIS NR. 4 – MELIORACIJA</t>
  </si>
  <si>
    <t>Esamo drenažo ieškojimas</t>
  </si>
  <si>
    <t xml:space="preserve">m3 </t>
  </si>
  <si>
    <t>Grunto kasimas rankiniu būdu</t>
  </si>
  <si>
    <t>Pažeisto drenažo atstatymas iš 50/60 perforuotų vamzdžių su geotekstilės filtru, įskaitant žemės darbus</t>
  </si>
  <si>
    <t>Pažeisto drenažo atstatymas iš 110 mm N klasės vamzdžių, įskaitant žemės darbus</t>
  </si>
  <si>
    <t>Požeminio drenažo šulinio ŠP-600 įrengimas, įskaitant vamzdynų pajungimus ir žemės darbus</t>
  </si>
  <si>
    <t>Vandens nuleistuvo PN-45 pakelėje įrengimas, įskaitant vamzdynų pajungimus ir žemės darbus</t>
  </si>
  <si>
    <t>Drenažo sausintuvų Ø50 sujungimas, įskaitant vamzdynų pajungimus ir žemės darbus</t>
  </si>
  <si>
    <t>Drenažo aklinimas, įskaitant fasonines dalis ir žemės darbus</t>
  </si>
  <si>
    <t>DARBŲ KIEKIŲ ŽINIARAŠČIŲ SANTRAUKA</t>
  </si>
  <si>
    <t>Darbų kiekių žin. Nr.</t>
  </si>
  <si>
    <t>Žiniaraščio pavadinimas</t>
  </si>
  <si>
    <t>Vertė, EUR be PVM</t>
  </si>
  <si>
    <t>Susiekimo dalis (Stotelės Nr. 1)</t>
  </si>
  <si>
    <t>Susiekimo dalis (Stotelės Nr. 2)</t>
  </si>
  <si>
    <t>Susiekimo dalis (Stotelės Nr. 3)</t>
  </si>
  <si>
    <t>Melioracija</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</si>
  <si>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</si>
  <si>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</si>
  <si>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gavimą).</t>
  </si>
  <si>
    <t>Žiniaraščio priedas</t>
  </si>
  <si>
    <r>
      <rPr>
        <b/>
        <sz val="10"/>
        <rFont val="Times New Roman"/>
        <family val="1"/>
        <charset val="186"/>
      </rPr>
      <t>Sandėliavimo medžiagos</t>
    </r>
    <r>
      <rPr>
        <sz val="10"/>
        <rFont val="Times New Roman"/>
        <family val="1"/>
        <charset val="186"/>
      </rPr>
      <t xml:space="preserve">
Vykdant valstybinės reikšmės kelių rekonstravimo ir (ar) remonto darbus susidarančios medžiagos, kurios nenaudojamos projekte ir nėra priskiriamos negražinamoms medžiagoms transportuojamos į AB „Via Lietuva“ nurodytas sandėliavimo vietą –</t>
    </r>
    <r>
      <rPr>
        <b/>
        <sz val="10"/>
        <rFont val="Times New Roman"/>
        <family val="1"/>
        <charset val="186"/>
      </rPr>
      <t xml:space="preserve"> AB „Kelių priežiūra“ Kėdainių kelių tarnybos Kėdainių meistrija, Birutės g. 4, Kėdainiai.</t>
    </r>
    <r>
      <rPr>
        <sz val="10"/>
        <rFont val="Times New Roman"/>
        <family val="1"/>
        <charset val="186"/>
      </rPr>
      <t xml:space="preserve">
Į sandėliavimo vietas turi būti gabenami </t>
    </r>
    <r>
      <rPr>
        <b/>
        <sz val="10"/>
        <rFont val="Times New Roman"/>
        <family val="1"/>
        <charset val="186"/>
      </rPr>
      <t>metaliniai</t>
    </r>
    <r>
      <rPr>
        <sz val="10"/>
        <rFont val="Times New Roman"/>
        <family val="1"/>
        <charset val="186"/>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</si>
  <si>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0"/>
        <rFont val="Times New Roman"/>
        <family val="1"/>
        <charset val="186"/>
      </rPr>
      <t>Negrąžinamos medžiagos</t>
    </r>
    <r>
      <rPr>
        <sz val="10"/>
        <rFont val="Times New Roman"/>
        <family val="1"/>
        <charset val="186"/>
      </rPr>
      <t xml:space="preserve">
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</si>
  <si>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rFont val="Times New Roman"/>
        <family val="1"/>
        <charset val="186"/>
      </rPr>
      <t>Statybinės atliekos</t>
    </r>
    <r>
      <rPr>
        <sz val="10"/>
        <rFont val="Times New Roman"/>
        <family val="1"/>
        <charset val="186"/>
      </rPr>
      <t xml:space="preserve">
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</si>
  <si>
    <t>nevertinti</t>
  </si>
  <si>
    <r>
      <rPr>
        <b/>
        <i/>
        <sz val="11"/>
        <rFont val="Times New Roman"/>
        <family val="1"/>
        <charset val="186"/>
      </rPr>
      <t>Pastaba:</t>
    </r>
    <r>
      <rPr>
        <i/>
        <sz val="11"/>
        <rFont val="Times New Roman"/>
        <family val="1"/>
        <charset val="186"/>
      </rPr>
      <t xml:space="preserve"> rangovas prieš pradėdamas statybos darbus objekte turi atlikti reikalingus tyrimus, kad įsitikintų ar įrengtas skaldos pagrindo sluoksnis atitinka ĮT SRB 19 reikalavimus					</t>
    </r>
  </si>
  <si>
    <t>Žiniaraštyje  4</t>
  </si>
  <si>
    <t>Žiniaraštyje  3</t>
  </si>
  <si>
    <t>Žiniaraštyje  1</t>
  </si>
  <si>
    <t>Žiniaraštyje  2</t>
  </si>
  <si>
    <t>Negrąžinamos medžiagos (nufrezuotas asfaltas), įkainis 11,2 Eur/m3 (sąmatoje įvertinamas su minuso ženklu)</t>
  </si>
  <si>
    <t>Valstybinės reikšmės rajoninio kelio Nr. 1918 Palemonas–Neveronys–Ramučiai ruožo nuo 1,600 iki 5,900 km kapitalinis remontas, 
įrengiant autobusų sustojimo aikšteles</t>
  </si>
  <si>
    <t>Valstybinės reikšmės rajoninio kelio Nr. 1918 Palemonas–Neveronys–Ramučiai ruožo nuo 1,600 iki 5,900 km kapitalinis remontas, įrengiant autobusų sustojimo aikšteles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</si>
</sst>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_ ;\-#,##0.00\ "/>
  </numFmts>
  <fonts count="26">
    <font>
      <sz val="11"/>
      <color theme="1"/>
      <name val="Calibri"/>
      <family val="2"/>
      <charset val="186"/>
      <scheme val="minor"/>
    </font>
    <font>
      <sz val="11"/>
      <color rgb="FF000000"/>
      <name val="Calibri"/>
      <family val="2"/>
      <charset val="186"/>
    </font>
    <font>
      <b/>
      <sz val="11"/>
      <name val="Times New Roman"/>
      <family val="1"/>
      <charset val="186"/>
    </font>
    <font>
      <sz val="11"/>
      <name val="Times New Roman"/>
      <family val="1"/>
      <charset val="186"/>
    </font>
    <font>
      <b/>
      <sz val="11"/>
      <color rgb="FF000000"/>
      <name val="Times New Roman"/>
      <family val="1"/>
      <charset val="186"/>
    </font>
    <font>
      <sz val="11"/>
      <color theme="1"/>
      <name val="Times New Roman"/>
      <family val="1"/>
      <charset val="186"/>
    </font>
    <font>
      <b/>
      <sz val="11"/>
      <color theme="1"/>
      <name val="Times New Roman"/>
      <family val="1"/>
      <charset val="186"/>
    </font>
    <font>
      <sz val="8"/>
      <name val="Calibri"/>
      <family val="2"/>
      <charset val="186"/>
      <scheme val="minor"/>
    </font>
    <font>
      <sz val="8"/>
      <name val="Arial"/>
      <family val="2"/>
    </font>
    <font>
      <sz val="11"/>
      <name val="Arial"/>
      <family val="2"/>
    </font>
    <font>
      <b/>
      <sz val="11"/>
      <color rgb="FFFF0000"/>
      <name val="Times New Roman"/>
      <family val="1"/>
      <charset val="186"/>
    </font>
    <font>
      <sz val="10"/>
      <name val="Times New Roman"/>
      <family val="1"/>
      <charset val="186"/>
    </font>
    <font>
      <b/>
      <sz val="10"/>
      <name val="Times New Roman"/>
      <family val="1"/>
      <charset val="186"/>
    </font>
    <font>
      <sz val="10"/>
      <name val="Arial"/>
      <family val="2"/>
      <charset val="186"/>
    </font>
    <font>
      <i/>
      <sz val="10"/>
      <name val="Times New Roman"/>
      <family val="1"/>
      <charset val="186"/>
    </font>
    <font>
      <b/>
      <sz val="12"/>
      <name val="Times New Roman"/>
      <family val="1"/>
      <charset val="186"/>
    </font>
    <font>
      <sz val="9"/>
      <name val="Times New Roman"/>
      <family val="1"/>
      <charset val="186"/>
    </font>
    <font>
      <vertAlign val="superscript"/>
      <sz val="11"/>
      <name val="Times New Roman"/>
      <family val="1"/>
      <charset val="186"/>
    </font>
    <font>
      <sz val="11"/>
      <name val="Calibri"/>
      <family val="2"/>
      <charset val="186"/>
      <scheme val="minor"/>
    </font>
    <font>
      <i/>
      <sz val="11"/>
      <name val="Times New Roman"/>
      <family val="1"/>
      <charset val="186"/>
    </font>
    <font>
      <b/>
      <i/>
      <sz val="11"/>
      <name val="Times New Roman"/>
      <family val="1"/>
      <charset val="186"/>
    </font>
    <font>
      <i/>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sz val="10"/>
      <name val="TimesLT"/>
      <charset val="186"/>
    </font>
    <font>
      <sz val="11"/>
      <color theme="1"/>
      <name val="Calibri"/>
      <family val="2"/>
      <scheme val="minor"/>
    </font>
  </fonts>
  <fills count="8">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6" tint="0.79998168889431442"/>
        <bgColor indexed="64"/>
      </patternFill>
    </fill>
    <fill>
      <patternFill patternType="solid">
        <fgColor theme="9" tint="0.39997558519241921"/>
        <bgColor indexed="64"/>
      </patternFill>
    </fill>
    <fill>
      <patternFill patternType="solid">
        <fgColor theme="7"/>
        <bgColor rgb="FFFFFFFF"/>
      </patternFill>
    </fill>
    <fill>
      <patternFill patternType="solid">
        <fgColor theme="7"/>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3" fillId="0" borderId="0"/>
    <xf numFmtId="0" fontId="24" fillId="0" borderId="0"/>
    <xf numFmtId="0" fontId="25" fillId="0" borderId="0"/>
  </cellStyleXfs>
  <cellXfs count="150">
    <xf numFmtId="0" fontId="0" fillId="0" borderId="0" xfId="0"/>
    <xf numFmtId="0" fontId="0" fillId="0" borderId="0" xfId="0" applyProtection="1">
      <protection locked="0"/>
    </xf>
    <xf numFmtId="0" fontId="0" fillId="0" borderId="0" xfId="0" applyAlignment="1" applyProtection="1">
      <alignment wrapText="1"/>
      <protection locked="0"/>
    </xf>
    <xf numFmtId="0" fontId="4" fillId="0" borderId="0" xfId="1" applyFont="1" applyAlignment="1" applyProtection="1">
      <alignment horizontal="center" vertical="center" wrapText="1"/>
    </xf>
    <xf numFmtId="0" fontId="4" fillId="0" borderId="1" xfId="2" applyFont="1" applyBorder="1" applyAlignment="1" applyProtection="1">
      <alignment horizontal="center" vertical="center" wrapText="1"/>
    </xf>
    <xf numFmtId="0" fontId="2" fillId="0" borderId="2" xfId="3" applyFont="1" applyBorder="1" applyAlignment="1">
      <alignment vertical="center"/>
    </xf>
    <xf numFmtId="0" fontId="2" fillId="0" borderId="3" xfId="3" applyFont="1" applyBorder="1" applyAlignment="1">
      <alignment vertical="center"/>
    </xf>
    <xf numFmtId="49" fontId="3" fillId="0" borderId="1" xfId="0" applyNumberFormat="1" applyFont="1" applyBorder="1" applyAlignment="1">
      <alignment horizontal="center" vertical="center"/>
    </xf>
    <xf numFmtId="49" fontId="3" fillId="0" borderId="1" xfId="0" applyNumberFormat="1" applyFont="1" applyBorder="1" applyAlignment="1">
      <alignment horizontal="left" vertical="center" wrapText="1"/>
    </xf>
    <xf numFmtId="49" fontId="3" fillId="0" borderId="1" xfId="0" applyNumberFormat="1" applyFont="1" applyBorder="1" applyAlignment="1">
      <alignment horizontal="center" vertical="center" wrapText="1"/>
    </xf>
    <xf numFmtId="49" fontId="8" fillId="0" borderId="0" xfId="0" applyNumberFormat="1" applyFont="1" applyAlignment="1">
      <alignment horizontal="right" vertical="top"/>
    </xf>
    <xf numFmtId="49" fontId="2" fillId="0" borderId="0" xfId="0" applyNumberFormat="1" applyFont="1" applyAlignment="1">
      <alignment vertical="top"/>
    </xf>
    <xf numFmtId="0" fontId="2" fillId="0" borderId="0" xfId="0" applyFont="1" applyAlignment="1">
      <alignment vertical="top"/>
    </xf>
    <xf numFmtId="0" fontId="2" fillId="0" borderId="1" xfId="3" applyFont="1" applyBorder="1" applyAlignment="1">
      <alignment vertical="center"/>
    </xf>
    <xf numFmtId="49" fontId="3" fillId="0" borderId="1" xfId="0" applyNumberFormat="1" applyFont="1" applyBorder="1" applyAlignment="1">
      <alignment horizontal="left" vertical="top" wrapText="1"/>
    </xf>
    <xf numFmtId="49" fontId="3" fillId="0" borderId="1" xfId="0" applyNumberFormat="1" applyFont="1" applyBorder="1" applyAlignment="1">
      <alignment horizontal="right" vertical="top"/>
    </xf>
    <xf numFmtId="49" fontId="2" fillId="0" borderId="1" xfId="0" applyNumberFormat="1" applyFont="1" applyBorder="1" applyAlignment="1">
      <alignment vertical="top"/>
    </xf>
    <xf numFmtId="0" fontId="2" fillId="0" borderId="1" xfId="0" applyFont="1" applyBorder="1" applyAlignment="1">
      <alignment vertical="top"/>
    </xf>
    <xf numFmtId="49" fontId="2" fillId="0" borderId="1" xfId="4" applyNumberFormat="1" applyFont="1" applyBorder="1" applyAlignment="1">
      <alignment vertical="center"/>
    </xf>
    <xf numFmtId="49" fontId="2" fillId="0" borderId="2" xfId="0" applyNumberFormat="1" applyFont="1" applyBorder="1" applyAlignment="1">
      <alignment vertical="top" wrapText="1"/>
    </xf>
    <xf numFmtId="49" fontId="2" fillId="0" borderId="3" xfId="0" applyNumberFormat="1" applyFont="1" applyBorder="1" applyAlignment="1">
      <alignment vertical="top" wrapText="1"/>
    </xf>
    <xf numFmtId="0" fontId="2" fillId="0" borderId="2" xfId="4" applyFont="1" applyBorder="1" applyAlignment="1">
      <alignment vertical="center" wrapText="1"/>
    </xf>
    <xf numFmtId="0" fontId="2" fillId="0" borderId="3" xfId="4" applyFont="1" applyBorder="1" applyAlignment="1">
      <alignment vertical="center" wrapText="1"/>
    </xf>
    <xf numFmtId="0" fontId="2" fillId="0" borderId="2" xfId="4" applyFont="1" applyBorder="1" applyAlignment="1">
      <alignment vertical="center"/>
    </xf>
    <xf numFmtId="0" fontId="2" fillId="0" borderId="3" xfId="4" applyFont="1" applyBorder="1" applyAlignment="1">
      <alignment vertical="center"/>
    </xf>
    <xf numFmtId="49" fontId="2" fillId="0" borderId="2" xfId="4" applyNumberFormat="1" applyFont="1" applyBorder="1" applyAlignment="1">
      <alignment vertical="center" wrapText="1"/>
    </xf>
    <xf numFmtId="49" fontId="2" fillId="0" borderId="3" xfId="4" applyNumberFormat="1" applyFont="1" applyBorder="1" applyAlignment="1">
      <alignment vertical="center" wrapText="1"/>
    </xf>
    <xf numFmtId="49" fontId="2" fillId="0" borderId="2" xfId="4" applyNumberFormat="1" applyFont="1" applyBorder="1" applyAlignment="1">
      <alignment vertical="center"/>
    </xf>
    <xf numFmtId="49" fontId="2" fillId="0" borderId="3" xfId="4" applyNumberFormat="1" applyFont="1" applyBorder="1" applyAlignment="1">
      <alignment vertical="center"/>
    </xf>
    <xf numFmtId="49" fontId="3" fillId="0" borderId="1" xfId="4" applyNumberFormat="1" applyFont="1" applyBorder="1" applyAlignment="1">
      <alignment horizontal="center" vertical="center" wrapText="1"/>
    </xf>
    <xf numFmtId="0" fontId="3" fillId="0" borderId="1" xfId="4" applyFont="1" applyBorder="1" applyAlignment="1">
      <alignment horizontal="left" vertical="center" wrapText="1"/>
    </xf>
    <xf numFmtId="0" fontId="3" fillId="0" borderId="1" xfId="0" applyFont="1" applyBorder="1" applyAlignment="1">
      <alignment horizontal="center" vertical="center" wrapText="1"/>
    </xf>
    <xf numFmtId="0" fontId="2" fillId="0" borderId="1" xfId="4" applyFont="1" applyBorder="1" applyAlignment="1">
      <alignment vertical="center"/>
    </xf>
    <xf numFmtId="0" fontId="3" fillId="0" borderId="1" xfId="4" applyFont="1" applyBorder="1" applyAlignment="1">
      <alignment horizontal="center" vertical="center" wrapText="1"/>
    </xf>
    <xf numFmtId="0" fontId="5" fillId="0" borderId="1" xfId="0" applyFont="1" applyBorder="1" applyAlignment="1">
      <alignment horizontal="center" vertical="center" wrapText="1"/>
    </xf>
    <xf numFmtId="0" fontId="4" fillId="0" borderId="1" xfId="1" applyFont="1" applyBorder="1" applyAlignment="1" applyProtection="1">
      <alignment horizontal="center" vertical="center" wrapText="1"/>
    </xf>
    <xf numFmtId="0" fontId="2" fillId="0" borderId="4" xfId="3" applyFont="1" applyBorder="1" applyAlignment="1">
      <alignment vertical="center"/>
    </xf>
    <xf numFmtId="4" fontId="12" fillId="0" borderId="1" xfId="3" applyNumberFormat="1" applyFont="1" applyBorder="1" applyAlignment="1">
      <alignment horizontal="center" vertical="center" wrapText="1"/>
    </xf>
    <xf numFmtId="49" fontId="2" fillId="0" borderId="4" xfId="0" applyNumberFormat="1" applyFont="1" applyBorder="1" applyAlignment="1">
      <alignment vertical="top" wrapText="1"/>
    </xf>
    <xf numFmtId="49" fontId="2" fillId="0" borderId="4" xfId="4" applyNumberFormat="1" applyFont="1" applyBorder="1" applyAlignment="1">
      <alignment vertical="center"/>
    </xf>
    <xf numFmtId="0" fontId="11" fillId="0" borderId="0" xfId="0" applyFont="1"/>
    <xf numFmtId="0" fontId="12"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1" xfId="0" applyFont="1" applyBorder="1" applyAlignment="1">
      <alignment vertical="center"/>
    </xf>
    <xf numFmtId="4" fontId="16" fillId="0" borderId="1" xfId="0" applyNumberFormat="1" applyFont="1" applyBorder="1" applyAlignment="1">
      <alignment horizontal="center" vertical="center"/>
    </xf>
    <xf numFmtId="0" fontId="12" fillId="0" borderId="1" xfId="0" applyFont="1" applyBorder="1" applyAlignment="1">
      <alignment horizontal="right" vertical="center"/>
    </xf>
    <xf numFmtId="0" fontId="11" fillId="0" borderId="0" xfId="0" applyFont="1" applyAlignment="1">
      <alignment horizontal="left" vertical="center"/>
    </xf>
    <xf numFmtId="0" fontId="14" fillId="0" borderId="0" xfId="0" applyFont="1" applyAlignment="1">
      <alignment horizontal="left" vertical="center" wrapText="1"/>
    </xf>
    <xf numFmtId="0" fontId="14" fillId="0" borderId="0" xfId="0" applyFont="1"/>
    <xf numFmtId="0" fontId="2" fillId="0" borderId="0" xfId="4" applyFont="1" applyAlignment="1">
      <alignment vertical="center"/>
    </xf>
    <xf numFmtId="4" fontId="12" fillId="0" borderId="0" xfId="3" applyNumberFormat="1" applyFont="1" applyAlignment="1">
      <alignment horizontal="center" vertical="center" wrapText="1"/>
    </xf>
    <xf numFmtId="49" fontId="2" fillId="0" borderId="1" xfId="0" applyNumberFormat="1" applyFont="1" applyBorder="1" applyAlignment="1">
      <alignment horizontal="left" vertical="center"/>
    </xf>
    <xf numFmtId="0" fontId="18" fillId="0" borderId="0" xfId="0" applyFont="1" applyAlignment="1" applyProtection="1">
      <alignment wrapText="1"/>
      <protection locked="0"/>
    </xf>
    <xf numFmtId="49" fontId="3" fillId="0" borderId="2" xfId="0" applyNumberFormat="1" applyFont="1" applyBorder="1" applyAlignment="1">
      <alignment horizontal="center" vertical="center" wrapText="1"/>
    </xf>
    <xf numFmtId="49" fontId="3" fillId="0" borderId="3" xfId="0" applyNumberFormat="1" applyFont="1" applyBorder="1" applyAlignment="1">
      <alignment horizontal="left" vertical="top" wrapText="1"/>
    </xf>
    <xf numFmtId="0" fontId="21" fillId="0" borderId="0" xfId="0" applyFont="1" applyProtection="1">
      <protection locked="0"/>
    </xf>
    <xf numFmtId="49" fontId="5" fillId="0" borderId="1" xfId="0" applyNumberFormat="1" applyFont="1" applyBorder="1" applyAlignment="1">
      <alignment horizontal="center" vertical="top" wrapText="1"/>
    </xf>
    <xf numFmtId="0" fontId="4" fillId="0" borderId="0" xfId="1" applyFont="1" applyBorder="1" applyAlignment="1" applyProtection="1">
      <alignment vertical="center"/>
    </xf>
    <xf numFmtId="0" fontId="4" fillId="0" borderId="0" xfId="2" applyFont="1" applyBorder="1" applyAlignment="1" applyProtection="1">
      <alignment horizontal="center" vertical="center" wrapText="1"/>
    </xf>
    <xf numFmtId="0" fontId="4" fillId="0" borderId="0" xfId="1" applyFont="1" applyBorder="1" applyAlignment="1" applyProtection="1">
      <alignment horizontal="center" vertical="center" wrapText="1"/>
    </xf>
    <xf numFmtId="49" fontId="2" fillId="0" borderId="0" xfId="0" applyNumberFormat="1" applyFont="1" applyAlignment="1">
      <alignment horizontal="right" vertical="top"/>
    </xf>
    <xf numFmtId="49" fontId="2" fillId="0" borderId="0" xfId="0" applyNumberFormat="1" applyFont="1" applyAlignment="1">
      <alignment vertical="center" wrapText="1"/>
    </xf>
    <xf numFmtId="0" fontId="5" fillId="0" borderId="0" xfId="0" applyFont="1" applyAlignment="1">
      <alignment vertical="center" wrapText="1"/>
    </xf>
    <xf numFmtId="0" fontId="3" fillId="0" borderId="0" xfId="0" applyFont="1" applyAlignment="1">
      <alignment horizontal="center" vertical="center"/>
    </xf>
    <xf numFmtId="49" fontId="3" fillId="0" borderId="0" xfId="0" applyNumberFormat="1" applyFont="1" applyAlignment="1">
      <alignment horizontal="left" vertical="top" wrapText="1"/>
    </xf>
    <xf numFmtId="49" fontId="3" fillId="0" borderId="0" xfId="0" applyNumberFormat="1" applyFont="1" applyAlignment="1">
      <alignment horizontal="center" vertical="center" wrapText="1"/>
    </xf>
    <xf numFmtId="49" fontId="9" fillId="0" borderId="0" xfId="0" applyNumberFormat="1" applyFont="1" applyAlignment="1">
      <alignment horizontal="right" vertical="top"/>
    </xf>
    <xf numFmtId="49" fontId="2" fillId="0" borderId="0" xfId="0" applyNumberFormat="1" applyFont="1" applyAlignment="1">
      <alignment vertical="center"/>
    </xf>
    <xf numFmtId="0" fontId="5" fillId="0" borderId="0" xfId="0" applyFont="1" applyAlignment="1">
      <alignment vertical="center"/>
    </xf>
    <xf numFmtId="0" fontId="6" fillId="0" borderId="0" xfId="0" applyFont="1"/>
    <xf numFmtId="0" fontId="4" fillId="0" borderId="0" xfId="1" applyNumberFormat="1" applyFont="1" applyAlignment="1" applyProtection="1">
      <alignment horizontal="center" vertical="center" wrapText="1"/>
    </xf>
    <xf numFmtId="0" fontId="4" fillId="0" borderId="1" xfId="2" applyNumberFormat="1" applyFont="1" applyBorder="1" applyAlignment="1" applyProtection="1">
      <alignment horizontal="center" vertical="center" wrapText="1"/>
    </xf>
    <xf numFmtId="0" fontId="3" fillId="0" borderId="1" xfId="0" applyFont="1" applyBorder="1" applyAlignment="1">
      <alignment horizontal="center" vertical="center"/>
    </xf>
    <xf numFmtId="0" fontId="2" fillId="0" borderId="3" xfId="0" applyFont="1" applyBorder="1" applyAlignment="1">
      <alignment vertical="top"/>
    </xf>
    <xf numFmtId="0" fontId="2" fillId="0" borderId="3" xfId="0" applyFont="1" applyBorder="1" applyAlignment="1">
      <alignment vertical="top" wrapText="1"/>
    </xf>
    <xf numFmtId="0" fontId="3" fillId="0" borderId="4" xfId="0" applyFont="1" applyBorder="1" applyAlignment="1">
      <alignment horizontal="center" vertical="center"/>
    </xf>
    <xf numFmtId="0" fontId="5" fillId="0" borderId="1" xfId="0" applyFont="1" applyBorder="1" applyAlignment="1">
      <alignment horizontal="center" vertical="center"/>
    </xf>
    <xf numFmtId="0" fontId="4" fillId="0" borderId="0" xfId="1" applyNumberFormat="1" applyFont="1" applyBorder="1" applyAlignment="1" applyProtection="1">
      <alignment vertical="center"/>
    </xf>
    <xf numFmtId="0" fontId="4" fillId="0" borderId="0" xfId="2" applyNumberFormat="1" applyFont="1" applyBorder="1" applyAlignment="1" applyProtection="1">
      <alignment horizontal="center" vertical="center" wrapText="1"/>
    </xf>
    <xf numFmtId="0" fontId="22" fillId="0" borderId="0" xfId="0" applyFont="1" applyAlignment="1" applyProtection="1">
      <alignment wrapText="1"/>
      <protection locked="0"/>
    </xf>
    <xf numFmtId="4" fontId="2" fillId="3" borderId="1" xfId="4" applyNumberFormat="1" applyFont="1" applyFill="1" applyBorder="1" applyAlignment="1" applyProtection="1">
      <alignment horizontal="center" vertical="center" wrapText="1"/>
      <protection locked="0"/>
    </xf>
    <xf numFmtId="49" fontId="3" fillId="5" borderId="1" xfId="0" applyNumberFormat="1" applyFont="1" applyFill="1" applyBorder="1" applyAlignment="1">
      <alignment horizontal="center" vertical="center" wrapText="1"/>
    </xf>
    <xf numFmtId="49" fontId="3" fillId="5" borderId="1" xfId="0" applyNumberFormat="1" applyFont="1" applyFill="1" applyBorder="1" applyAlignment="1">
      <alignment horizontal="left" vertical="top" wrapText="1"/>
    </xf>
    <xf numFmtId="0" fontId="3" fillId="5" borderId="1" xfId="4" applyFont="1" applyFill="1" applyBorder="1" applyAlignment="1">
      <alignment horizontal="center" vertical="center" wrapText="1"/>
    </xf>
    <xf numFmtId="49" fontId="3" fillId="5" borderId="1" xfId="0" applyNumberFormat="1" applyFont="1" applyFill="1" applyBorder="1" applyAlignment="1">
      <alignment horizontal="center" vertical="center"/>
    </xf>
    <xf numFmtId="49" fontId="3" fillId="5" borderId="1" xfId="0" applyNumberFormat="1" applyFont="1" applyFill="1" applyBorder="1" applyAlignment="1">
      <alignment horizontal="left" vertical="center" wrapText="1"/>
    </xf>
    <xf numFmtId="0" fontId="2" fillId="0" borderId="0" xfId="1" applyFont="1" applyAlignment="1" applyProtection="1">
      <alignment horizontal="center" vertical="center" wrapText="1"/>
    </xf>
    <xf numFmtId="0" fontId="2" fillId="0" borderId="1" xfId="2" applyFont="1" applyBorder="1" applyAlignment="1" applyProtection="1">
      <alignment horizontal="center" vertical="center" wrapText="1"/>
    </xf>
    <xf numFmtId="0" fontId="3" fillId="0" borderId="1" xfId="0" applyFont="1" applyBorder="1" applyAlignment="1">
      <alignment horizontal="left" vertical="center" wrapText="1"/>
    </xf>
    <xf numFmtId="0" fontId="3" fillId="5" borderId="1" xfId="0" applyFont="1" applyFill="1" applyBorder="1" applyAlignment="1">
      <alignment horizontal="left" vertical="center" wrapText="1"/>
    </xf>
    <xf numFmtId="0" fontId="18" fillId="0" borderId="0" xfId="0" applyFont="1"/>
    <xf numFmtId="0" fontId="2" fillId="0" borderId="0" xfId="1" applyFont="1" applyBorder="1" applyAlignment="1" applyProtection="1">
      <alignment vertical="center"/>
    </xf>
    <xf numFmtId="0" fontId="2" fillId="0" borderId="0" xfId="2" applyFont="1" applyBorder="1" applyAlignment="1" applyProtection="1">
      <alignment horizontal="center" vertical="center" wrapText="1"/>
    </xf>
    <xf numFmtId="4" fontId="2" fillId="3" borderId="1" xfId="3" applyNumberFormat="1" applyFont="1" applyFill="1" applyBorder="1" applyAlignment="1" applyProtection="1">
      <alignment horizontal="center" vertical="center" wrapText="1"/>
      <protection locked="0"/>
    </xf>
    <xf numFmtId="0" fontId="2" fillId="0" borderId="3" xfId="3" applyFont="1" applyBorder="1" applyAlignment="1">
      <alignment horizontal="center" vertical="center"/>
    </xf>
    <xf numFmtId="49" fontId="2" fillId="0" borderId="3" xfId="4" applyNumberFormat="1" applyFont="1" applyBorder="1" applyAlignment="1">
      <alignment horizontal="center" vertical="center" wrapText="1"/>
    </xf>
    <xf numFmtId="0" fontId="2" fillId="0" borderId="1" xfId="3" applyFont="1" applyBorder="1" applyAlignment="1">
      <alignment horizontal="center" vertical="center"/>
    </xf>
    <xf numFmtId="49" fontId="2" fillId="0" borderId="1" xfId="4" applyNumberFormat="1" applyFont="1" applyBorder="1" applyAlignment="1">
      <alignment horizontal="center" vertical="center"/>
    </xf>
    <xf numFmtId="49" fontId="2" fillId="0" borderId="3" xfId="4" applyNumberFormat="1" applyFont="1" applyBorder="1" applyAlignment="1">
      <alignment horizontal="center" vertical="center"/>
    </xf>
    <xf numFmtId="0" fontId="2" fillId="0" borderId="4" xfId="4" applyFont="1" applyBorder="1" applyAlignment="1">
      <alignment horizontal="center" vertical="center"/>
    </xf>
    <xf numFmtId="0" fontId="2" fillId="0" borderId="0" xfId="4" applyFont="1" applyAlignment="1">
      <alignment horizontal="center" vertical="center"/>
    </xf>
    <xf numFmtId="0" fontId="2" fillId="0" borderId="1" xfId="4" applyFont="1" applyBorder="1" applyAlignment="1">
      <alignment horizontal="center" vertical="center"/>
    </xf>
    <xf numFmtId="0" fontId="4" fillId="0" borderId="0" xfId="1" applyFont="1" applyBorder="1" applyAlignment="1" applyProtection="1">
      <alignment horizontal="center" vertical="center"/>
    </xf>
    <xf numFmtId="49" fontId="2" fillId="0" borderId="3" xfId="0" applyNumberFormat="1" applyFont="1" applyBorder="1" applyAlignment="1">
      <alignment horizontal="center" vertical="center" wrapText="1"/>
    </xf>
    <xf numFmtId="164" fontId="2" fillId="0" borderId="0" xfId="0" applyNumberFormat="1" applyFont="1" applyAlignment="1">
      <alignment horizontal="center" vertical="center"/>
    </xf>
    <xf numFmtId="165" fontId="12" fillId="3" borderId="1" xfId="0" applyNumberFormat="1" applyFont="1" applyFill="1" applyBorder="1" applyAlignment="1" applyProtection="1">
      <alignment horizontal="center" vertical="center"/>
      <protection locked="0"/>
    </xf>
    <xf numFmtId="4" fontId="2" fillId="3" borderId="1" xfId="0" applyNumberFormat="1" applyFont="1" applyFill="1" applyBorder="1" applyAlignment="1" applyProtection="1">
      <alignment horizontal="center" vertical="center" wrapText="1"/>
      <protection locked="0"/>
    </xf>
    <xf numFmtId="4" fontId="2" fillId="3" borderId="4" xfId="0" applyNumberFormat="1" applyFont="1" applyFill="1" applyBorder="1" applyAlignment="1" applyProtection="1">
      <alignment horizontal="center" vertical="center" wrapText="1"/>
      <protection locked="0"/>
    </xf>
    <xf numFmtId="0" fontId="23" fillId="0" borderId="0" xfId="0" applyFont="1" applyAlignment="1">
      <alignment horizontal="center" vertical="center"/>
    </xf>
    <xf numFmtId="0" fontId="6" fillId="0" borderId="0" xfId="0" applyFont="1" applyAlignment="1">
      <alignment horizontal="center" vertical="center" wrapText="1"/>
    </xf>
    <xf numFmtId="165" fontId="2" fillId="0" borderId="0" xfId="0" applyNumberFormat="1" applyFont="1" applyAlignment="1" applyProtection="1">
      <alignment horizontal="center" vertical="center"/>
      <protection locked="0"/>
    </xf>
    <xf numFmtId="0" fontId="6" fillId="0" borderId="0" xfId="0" applyFont="1" applyAlignment="1">
      <alignment horizontal="center" vertical="center"/>
    </xf>
    <xf numFmtId="0" fontId="23" fillId="0" borderId="0" xfId="0" applyFont="1" applyAlignment="1" applyProtection="1">
      <alignment horizontal="center" vertical="center"/>
      <protection locked="0"/>
    </xf>
    <xf numFmtId="4" fontId="12" fillId="0" borderId="1" xfId="0" applyNumberFormat="1" applyFont="1" applyBorder="1" applyAlignment="1">
      <alignment horizontal="center" vertical="center" wrapText="1"/>
    </xf>
    <xf numFmtId="0" fontId="23" fillId="0" borderId="0" xfId="0" applyFont="1"/>
    <xf numFmtId="0" fontId="6" fillId="0" borderId="0" xfId="0" applyFont="1" applyAlignment="1">
      <alignment vertical="center" wrapText="1"/>
    </xf>
    <xf numFmtId="4" fontId="12" fillId="0" borderId="0" xfId="0" applyNumberFormat="1" applyFont="1" applyAlignment="1">
      <alignment horizontal="center" vertical="center" wrapText="1"/>
    </xf>
    <xf numFmtId="0" fontId="6" fillId="0" borderId="0" xfId="0" applyFont="1" applyAlignment="1">
      <alignment vertical="center"/>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19" fillId="0" borderId="0" xfId="0" applyFont="1" applyAlignment="1">
      <alignment horizontal="left" wrapText="1"/>
    </xf>
    <xf numFmtId="0" fontId="4" fillId="2" borderId="2" xfId="1" applyFont="1" applyFill="1" applyBorder="1" applyAlignment="1" applyProtection="1">
      <alignment horizontal="center" vertical="center"/>
    </xf>
    <xf numFmtId="0" fontId="4" fillId="2" borderId="3" xfId="1" applyFont="1" applyFill="1" applyBorder="1" applyAlignment="1" applyProtection="1">
      <alignment horizontal="center" vertical="center"/>
    </xf>
    <xf numFmtId="0" fontId="4" fillId="2" borderId="4" xfId="1" applyFont="1" applyFill="1" applyBorder="1" applyAlignment="1" applyProtection="1">
      <alignment horizontal="center" vertical="center"/>
    </xf>
    <xf numFmtId="49" fontId="3" fillId="5" borderId="5" xfId="0" applyNumberFormat="1" applyFont="1" applyFill="1" applyBorder="1" applyAlignment="1">
      <alignment horizontal="center" vertical="center" wrapText="1"/>
    </xf>
    <xf numFmtId="49" fontId="3" fillId="5" borderId="6" xfId="0" applyNumberFormat="1" applyFont="1" applyFill="1" applyBorder="1" applyAlignment="1">
      <alignment horizontal="center" vertical="center" wrapText="1"/>
    </xf>
    <xf numFmtId="49" fontId="3" fillId="5" borderId="7" xfId="0" applyNumberFormat="1" applyFont="1" applyFill="1" applyBorder="1" applyAlignment="1">
      <alignment horizontal="center" vertical="center" wrapText="1"/>
    </xf>
    <xf numFmtId="49" fontId="3" fillId="5" borderId="10" xfId="0" applyNumberFormat="1" applyFont="1" applyFill="1" applyBorder="1" applyAlignment="1">
      <alignment horizontal="center" vertical="center" wrapText="1"/>
    </xf>
    <xf numFmtId="49" fontId="3" fillId="5" borderId="11" xfId="0" applyNumberFormat="1" applyFont="1" applyFill="1" applyBorder="1" applyAlignment="1">
      <alignment horizontal="center" vertical="center" wrapText="1"/>
    </xf>
    <xf numFmtId="49" fontId="3" fillId="5" borderId="12"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49" fontId="3" fillId="5" borderId="0" xfId="0" applyNumberFormat="1" applyFont="1" applyFill="1" applyAlignment="1">
      <alignment horizontal="center" vertical="center" wrapText="1"/>
    </xf>
    <xf numFmtId="49" fontId="3" fillId="5" borderId="9" xfId="0" applyNumberFormat="1"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4" fillId="6" borderId="0" xfId="1" applyFont="1" applyFill="1" applyAlignment="1" applyProtection="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15" fillId="7" borderId="1" xfId="0" applyFont="1" applyFill="1" applyBorder="1" applyAlignment="1">
      <alignment horizontal="center" vertical="center" wrapText="1"/>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12" fillId="4" borderId="4" xfId="0" applyFont="1" applyFill="1" applyBorder="1" applyAlignment="1">
      <alignment horizontal="center" vertical="center"/>
    </xf>
    <xf numFmtId="0" fontId="14" fillId="0" borderId="0" xfId="0" applyFont="1" applyAlignment="1">
      <alignment horizontal="left" vertical="center" wrapText="1"/>
    </xf>
  </cellXfs>
  <cellStyles count="8">
    <cellStyle name="Įprastas" xfId="0" builtinId="0"/>
    <cellStyle name="Įprastas 2" xfId="5" xr:uid="{00000000-0005-0000-0000-000001000000}"/>
    <cellStyle name="Įprastas 2 2" xfId="7" xr:uid="{F879A258-4E9D-4EAD-B62B-81AAE525C69D}"/>
    <cellStyle name="Įprastas 3" xfId="6" xr:uid="{1035C84A-C2CE-4269-8FA9-4DECB94F9B62}"/>
    <cellStyle name="Normal 2 2" xfId="1" xr:uid="{00000000-0005-0000-0000-000002000000}"/>
    <cellStyle name="Normal 3" xfId="4" xr:uid="{00000000-0005-0000-0000-000003000000}"/>
    <cellStyle name="TableStyleLight1" xfId="3" xr:uid="{00000000-0005-0000-0000-000004000000}"/>
    <cellStyle name="TableStyleLight1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22"/>
  <sheetViews>
    <sheetView tabSelected="1" topLeftCell="A256" zoomScaleNormal="100" zoomScaleSheetLayoutView="90" workbookViewId="0">
      <selection activeCell="E255" sqref="E255"/>
    </sheetView>
  </sheetViews>
  <sheetFormatPr defaultColWidth="9.109375" defaultRowHeight="14.4"/>
  <cols>
    <col min="2" max="2" width="83.33203125" style="90" customWidth="1"/>
    <col min="3" max="3" width="12.33203125" customWidth="1"/>
    <col min="4" max="4" width="13.6640625" customWidth="1"/>
    <col min="5" max="5" width="18.109375" style="112" customWidth="1"/>
    <col min="6" max="6" width="18.6640625" style="114" customWidth="1"/>
    <col min="7" max="16384" width="9.109375" style="1"/>
  </cols>
  <sheetData>
    <row r="1" spans="1:6" ht="31.5" customHeight="1">
      <c r="A1" s="140" t="s">
        <v>239</v>
      </c>
      <c r="B1" s="140"/>
      <c r="C1" s="140"/>
      <c r="D1" s="140"/>
      <c r="E1" s="140"/>
      <c r="F1" s="140"/>
    </row>
    <row r="2" spans="1:6" ht="21.75" customHeight="1">
      <c r="A2" s="3"/>
      <c r="B2" s="86"/>
      <c r="C2" s="3"/>
      <c r="D2" s="70"/>
      <c r="E2" s="3"/>
      <c r="F2" s="3"/>
    </row>
    <row r="3" spans="1:6" ht="21.75" customHeight="1">
      <c r="A3" s="122" t="s">
        <v>0</v>
      </c>
      <c r="B3" s="123"/>
      <c r="C3" s="123"/>
      <c r="D3" s="123"/>
      <c r="E3" s="123"/>
      <c r="F3" s="124"/>
    </row>
    <row r="4" spans="1:6" ht="42.75" customHeight="1">
      <c r="A4" s="4" t="s">
        <v>1</v>
      </c>
      <c r="B4" s="87" t="s">
        <v>2</v>
      </c>
      <c r="C4" s="4" t="s">
        <v>3</v>
      </c>
      <c r="D4" s="71" t="s">
        <v>142</v>
      </c>
      <c r="E4" s="35" t="s">
        <v>5</v>
      </c>
      <c r="F4" s="35" t="s">
        <v>6</v>
      </c>
    </row>
    <row r="5" spans="1:6" ht="15" customHeight="1">
      <c r="A5" s="5" t="s">
        <v>7</v>
      </c>
      <c r="B5" s="6"/>
      <c r="C5" s="6"/>
      <c r="D5" s="6"/>
      <c r="E5" s="94"/>
      <c r="F5" s="36"/>
    </row>
    <row r="6" spans="1:6">
      <c r="A6" s="7" t="s">
        <v>8</v>
      </c>
      <c r="B6" s="8" t="s">
        <v>9</v>
      </c>
      <c r="C6" s="9" t="s">
        <v>10</v>
      </c>
      <c r="D6" s="72">
        <v>176</v>
      </c>
      <c r="E6" s="93">
        <v>1</v>
      </c>
      <c r="F6" s="113">
        <f>ROUND((D6*E6),2)</f>
        <v>176</v>
      </c>
    </row>
    <row r="7" spans="1:6" ht="27.6">
      <c r="A7" s="7" t="s">
        <v>11</v>
      </c>
      <c r="B7" s="8" t="s">
        <v>12</v>
      </c>
      <c r="C7" s="9" t="s">
        <v>13</v>
      </c>
      <c r="D7" s="72">
        <v>2</v>
      </c>
      <c r="E7" s="93">
        <v>11</v>
      </c>
      <c r="F7" s="113">
        <f t="shared" ref="F7:F11" si="0">ROUND((D7*E7),2)</f>
        <v>22</v>
      </c>
    </row>
    <row r="8" spans="1:6" ht="27.6">
      <c r="A8" s="7" t="s">
        <v>14</v>
      </c>
      <c r="B8" s="8" t="s">
        <v>15</v>
      </c>
      <c r="C8" s="9" t="s">
        <v>13</v>
      </c>
      <c r="D8" s="72">
        <v>1</v>
      </c>
      <c r="E8" s="93">
        <v>22</v>
      </c>
      <c r="F8" s="113">
        <f t="shared" si="0"/>
        <v>22</v>
      </c>
    </row>
    <row r="9" spans="1:6">
      <c r="A9" s="7" t="s">
        <v>16</v>
      </c>
      <c r="B9" s="8" t="s">
        <v>17</v>
      </c>
      <c r="C9" s="9" t="s">
        <v>18</v>
      </c>
      <c r="D9" s="72">
        <v>167</v>
      </c>
      <c r="E9" s="93">
        <v>4</v>
      </c>
      <c r="F9" s="113">
        <f t="shared" si="0"/>
        <v>668</v>
      </c>
    </row>
    <row r="10" spans="1:6" s="55" customFormat="1" ht="27.6">
      <c r="A10" s="7" t="s">
        <v>19</v>
      </c>
      <c r="B10" s="8" t="s">
        <v>238</v>
      </c>
      <c r="C10" s="9" t="s">
        <v>20</v>
      </c>
      <c r="D10" s="72">
        <v>10.02</v>
      </c>
      <c r="E10" s="93">
        <v>-11.2</v>
      </c>
      <c r="F10" s="113">
        <f t="shared" si="0"/>
        <v>-112.22</v>
      </c>
    </row>
    <row r="11" spans="1:6">
      <c r="A11" s="7" t="s">
        <v>21</v>
      </c>
      <c r="B11" s="8" t="s">
        <v>22</v>
      </c>
      <c r="C11" s="9" t="s">
        <v>23</v>
      </c>
      <c r="D11" s="72">
        <v>25</v>
      </c>
      <c r="E11" s="93">
        <v>15</v>
      </c>
      <c r="F11" s="113">
        <f t="shared" si="0"/>
        <v>375</v>
      </c>
    </row>
    <row r="12" spans="1:6" ht="15" customHeight="1">
      <c r="A12" s="10"/>
      <c r="B12" s="11" t="s">
        <v>24</v>
      </c>
      <c r="C12" s="12"/>
      <c r="D12" s="12"/>
      <c r="E12" s="95" t="s">
        <v>25</v>
      </c>
      <c r="F12" s="37">
        <f>ROUND(SUM(F6:F11),2)</f>
        <v>1150.78</v>
      </c>
    </row>
    <row r="13" spans="1:6" s="2" customFormat="1" ht="15" customHeight="1">
      <c r="A13" s="13" t="s">
        <v>26</v>
      </c>
      <c r="B13" s="13"/>
      <c r="C13" s="13"/>
      <c r="D13" s="13"/>
      <c r="E13" s="96"/>
      <c r="F13" s="13"/>
    </row>
    <row r="14" spans="1:6" s="79" customFormat="1" ht="27.6">
      <c r="A14" s="84" t="s">
        <v>27</v>
      </c>
      <c r="B14" s="82" t="s">
        <v>28</v>
      </c>
      <c r="C14" s="125" t="s">
        <v>232</v>
      </c>
      <c r="D14" s="126"/>
      <c r="E14" s="126"/>
      <c r="F14" s="127"/>
    </row>
    <row r="15" spans="1:6" s="79" customFormat="1">
      <c r="A15" s="84" t="s">
        <v>29</v>
      </c>
      <c r="B15" s="82" t="s">
        <v>30</v>
      </c>
      <c r="C15" s="131"/>
      <c r="D15" s="132"/>
      <c r="E15" s="132"/>
      <c r="F15" s="133"/>
    </row>
    <row r="16" spans="1:6" s="79" customFormat="1">
      <c r="A16" s="84" t="s">
        <v>31</v>
      </c>
      <c r="B16" s="82" t="s">
        <v>32</v>
      </c>
      <c r="C16" s="128"/>
      <c r="D16" s="129"/>
      <c r="E16" s="129"/>
      <c r="F16" s="130"/>
    </row>
    <row r="17" spans="1:6" s="2" customFormat="1" ht="27.6">
      <c r="A17" s="7" t="s">
        <v>33</v>
      </c>
      <c r="B17" s="14" t="s">
        <v>34</v>
      </c>
      <c r="C17" s="9" t="s">
        <v>20</v>
      </c>
      <c r="D17" s="72">
        <v>77</v>
      </c>
      <c r="E17" s="105">
        <v>10.36</v>
      </c>
      <c r="F17" s="113">
        <f t="shared" ref="F17:F24" si="1">ROUND((D17*E17),2)</f>
        <v>797.72</v>
      </c>
    </row>
    <row r="18" spans="1:6" s="2" customFormat="1" ht="22.5" customHeight="1">
      <c r="A18" s="7" t="s">
        <v>35</v>
      </c>
      <c r="B18" s="14" t="s">
        <v>36</v>
      </c>
      <c r="C18" s="9" t="s">
        <v>20</v>
      </c>
      <c r="D18" s="72">
        <v>40</v>
      </c>
      <c r="E18" s="105">
        <v>6.27</v>
      </c>
      <c r="F18" s="113">
        <f t="shared" si="1"/>
        <v>250.8</v>
      </c>
    </row>
    <row r="19" spans="1:6" s="2" customFormat="1" ht="36" customHeight="1">
      <c r="A19" s="7" t="s">
        <v>37</v>
      </c>
      <c r="B19" s="14" t="s">
        <v>38</v>
      </c>
      <c r="C19" s="9" t="s">
        <v>20</v>
      </c>
      <c r="D19" s="72">
        <v>61</v>
      </c>
      <c r="E19" s="105">
        <v>25</v>
      </c>
      <c r="F19" s="113">
        <f t="shared" si="1"/>
        <v>1525</v>
      </c>
    </row>
    <row r="20" spans="1:6" s="2" customFormat="1">
      <c r="A20" s="7" t="s">
        <v>39</v>
      </c>
      <c r="B20" s="14" t="s">
        <v>40</v>
      </c>
      <c r="C20" s="9" t="s">
        <v>18</v>
      </c>
      <c r="D20" s="72">
        <v>258</v>
      </c>
      <c r="E20" s="105">
        <v>0.55000000000000004</v>
      </c>
      <c r="F20" s="113">
        <f t="shared" si="1"/>
        <v>141.9</v>
      </c>
    </row>
    <row r="21" spans="1:6" s="2" customFormat="1">
      <c r="A21" s="7" t="s">
        <v>41</v>
      </c>
      <c r="B21" s="14" t="s">
        <v>42</v>
      </c>
      <c r="C21" s="9" t="s">
        <v>20</v>
      </c>
      <c r="D21" s="72">
        <v>232</v>
      </c>
      <c r="E21" s="105">
        <v>0.28999999999999998</v>
      </c>
      <c r="F21" s="113">
        <f t="shared" si="1"/>
        <v>67.28</v>
      </c>
    </row>
    <row r="22" spans="1:6" s="2" customFormat="1">
      <c r="A22" s="7" t="s">
        <v>43</v>
      </c>
      <c r="B22" s="14" t="s">
        <v>44</v>
      </c>
      <c r="C22" s="9" t="s">
        <v>18</v>
      </c>
      <c r="D22" s="72">
        <v>230</v>
      </c>
      <c r="E22" s="105">
        <v>0.72</v>
      </c>
      <c r="F22" s="113">
        <f t="shared" si="1"/>
        <v>165.6</v>
      </c>
    </row>
    <row r="23" spans="1:6" s="2" customFormat="1" ht="35.25" customHeight="1">
      <c r="A23" s="7" t="s">
        <v>45</v>
      </c>
      <c r="B23" s="14" t="s">
        <v>46</v>
      </c>
      <c r="C23" s="9" t="s">
        <v>20</v>
      </c>
      <c r="D23" s="72">
        <v>23</v>
      </c>
      <c r="E23" s="105">
        <v>7.17</v>
      </c>
      <c r="F23" s="113">
        <f t="shared" si="1"/>
        <v>164.91</v>
      </c>
    </row>
    <row r="24" spans="1:6" s="2" customFormat="1" ht="27.6">
      <c r="A24" s="7" t="s">
        <v>47</v>
      </c>
      <c r="B24" s="14" t="s">
        <v>48</v>
      </c>
      <c r="C24" s="9" t="s">
        <v>18</v>
      </c>
      <c r="D24" s="72">
        <v>230</v>
      </c>
      <c r="E24" s="105">
        <v>0.95</v>
      </c>
      <c r="F24" s="113">
        <f t="shared" si="1"/>
        <v>218.5</v>
      </c>
    </row>
    <row r="25" spans="1:6" s="2" customFormat="1" ht="15" customHeight="1">
      <c r="A25" s="15"/>
      <c r="B25" s="16" t="s">
        <v>49</v>
      </c>
      <c r="C25" s="17"/>
      <c r="D25" s="73"/>
      <c r="E25" s="95" t="s">
        <v>50</v>
      </c>
      <c r="F25" s="37">
        <f>ROUND(SUM(F14:F24),2)</f>
        <v>3331.71</v>
      </c>
    </row>
    <row r="26" spans="1:6" s="2" customFormat="1" ht="15" customHeight="1">
      <c r="A26" s="18" t="s">
        <v>51</v>
      </c>
      <c r="B26" s="18"/>
      <c r="C26" s="18"/>
      <c r="D26" s="32"/>
      <c r="E26" s="97"/>
      <c r="F26" s="18"/>
    </row>
    <row r="27" spans="1:6" s="2" customFormat="1" ht="52.5" customHeight="1">
      <c r="A27" s="7" t="s">
        <v>52</v>
      </c>
      <c r="B27" s="14" t="s">
        <v>53</v>
      </c>
      <c r="C27" s="9" t="s">
        <v>13</v>
      </c>
      <c r="D27" s="72">
        <v>10</v>
      </c>
      <c r="E27" s="80">
        <v>195</v>
      </c>
      <c r="F27" s="113">
        <f>ROUND((D27*E27),2)</f>
        <v>1950</v>
      </c>
    </row>
    <row r="28" spans="1:6" s="2" customFormat="1" ht="16.8">
      <c r="A28" s="7" t="s">
        <v>54</v>
      </c>
      <c r="B28" s="14" t="s">
        <v>55</v>
      </c>
      <c r="C28" s="9" t="s">
        <v>56</v>
      </c>
      <c r="D28" s="72">
        <v>22</v>
      </c>
      <c r="E28" s="80">
        <v>65</v>
      </c>
      <c r="F28" s="113">
        <f>ROUND((D28*E28),2)</f>
        <v>1430</v>
      </c>
    </row>
    <row r="29" spans="1:6" s="2" customFormat="1" ht="15" customHeight="1">
      <c r="A29" s="21" t="s">
        <v>57</v>
      </c>
      <c r="B29" s="22"/>
      <c r="C29" s="22"/>
      <c r="D29" s="22"/>
      <c r="E29" s="95" t="s">
        <v>58</v>
      </c>
      <c r="F29" s="37">
        <f>ROUND(SUM(F27:F28),2)</f>
        <v>3380</v>
      </c>
    </row>
    <row r="30" spans="1:6" s="2" customFormat="1" ht="15" customHeight="1">
      <c r="A30" s="18" t="s">
        <v>59</v>
      </c>
      <c r="B30" s="18"/>
      <c r="C30" s="18"/>
      <c r="D30" s="32"/>
      <c r="E30" s="97"/>
      <c r="F30" s="18"/>
    </row>
    <row r="31" spans="1:6" s="52" customFormat="1">
      <c r="A31" s="51" t="s">
        <v>60</v>
      </c>
      <c r="B31" s="19"/>
      <c r="C31" s="20"/>
      <c r="D31" s="74"/>
      <c r="E31" s="103"/>
      <c r="F31" s="38"/>
    </row>
    <row r="32" spans="1:6" s="2" customFormat="1">
      <c r="A32" s="7" t="s">
        <v>61</v>
      </c>
      <c r="B32" s="14" t="s">
        <v>62</v>
      </c>
      <c r="C32" s="9" t="s">
        <v>10</v>
      </c>
      <c r="D32" s="72">
        <v>3</v>
      </c>
      <c r="E32" s="80">
        <v>75</v>
      </c>
      <c r="F32" s="113">
        <f>ROUND((D32*E32),2)</f>
        <v>225</v>
      </c>
    </row>
    <row r="33" spans="1:6" s="79" customFormat="1">
      <c r="A33" s="84" t="s">
        <v>63</v>
      </c>
      <c r="B33" s="82" t="s">
        <v>64</v>
      </c>
      <c r="C33" s="125" t="s">
        <v>232</v>
      </c>
      <c r="D33" s="126"/>
      <c r="E33" s="126"/>
      <c r="F33" s="127"/>
    </row>
    <row r="34" spans="1:6" s="79" customFormat="1">
      <c r="A34" s="84" t="s">
        <v>65</v>
      </c>
      <c r="B34" s="82" t="s">
        <v>66</v>
      </c>
      <c r="C34" s="131"/>
      <c r="D34" s="132"/>
      <c r="E34" s="132"/>
      <c r="F34" s="133"/>
    </row>
    <row r="35" spans="1:6" s="79" customFormat="1">
      <c r="A35" s="84" t="s">
        <v>67</v>
      </c>
      <c r="B35" s="82" t="s">
        <v>68</v>
      </c>
      <c r="C35" s="128"/>
      <c r="D35" s="129"/>
      <c r="E35" s="129"/>
      <c r="F35" s="130"/>
    </row>
    <row r="36" spans="1:6" s="2" customFormat="1">
      <c r="A36" s="7" t="s">
        <v>69</v>
      </c>
      <c r="B36" s="14" t="s">
        <v>70</v>
      </c>
      <c r="C36" s="9" t="s">
        <v>13</v>
      </c>
      <c r="D36" s="72">
        <v>1</v>
      </c>
      <c r="E36" s="80">
        <v>57</v>
      </c>
      <c r="F36" s="113">
        <f t="shared" ref="F36:F38" si="2">ROUND((D36*E36),2)</f>
        <v>57</v>
      </c>
    </row>
    <row r="37" spans="1:6" s="2" customFormat="1">
      <c r="A37" s="7" t="s">
        <v>71</v>
      </c>
      <c r="B37" s="14" t="s">
        <v>72</v>
      </c>
      <c r="C37" s="9" t="s">
        <v>13</v>
      </c>
      <c r="D37" s="72">
        <v>4</v>
      </c>
      <c r="E37" s="80">
        <v>60</v>
      </c>
      <c r="F37" s="113">
        <f t="shared" si="2"/>
        <v>240</v>
      </c>
    </row>
    <row r="38" spans="1:6" s="2" customFormat="1">
      <c r="A38" s="7" t="s">
        <v>73</v>
      </c>
      <c r="B38" s="14" t="s">
        <v>74</v>
      </c>
      <c r="C38" s="9" t="s">
        <v>18</v>
      </c>
      <c r="D38" s="72">
        <v>4</v>
      </c>
      <c r="E38" s="80">
        <v>120</v>
      </c>
      <c r="F38" s="113">
        <f t="shared" si="2"/>
        <v>480</v>
      </c>
    </row>
    <row r="39" spans="1:6" s="2" customFormat="1" ht="15" customHeight="1">
      <c r="A39" s="23"/>
      <c r="B39" s="24"/>
      <c r="C39" s="24"/>
      <c r="D39" s="24"/>
      <c r="E39" s="95" t="s">
        <v>75</v>
      </c>
      <c r="F39" s="37">
        <f>ROUND(SUM(F32:F38),2)</f>
        <v>1002</v>
      </c>
    </row>
    <row r="40" spans="1:6" s="2" customFormat="1" ht="15" customHeight="1">
      <c r="A40" s="18" t="s">
        <v>76</v>
      </c>
      <c r="B40" s="18"/>
      <c r="C40" s="18"/>
      <c r="D40" s="32"/>
      <c r="E40" s="97"/>
      <c r="F40" s="18"/>
    </row>
    <row r="41" spans="1:6" s="52" customFormat="1">
      <c r="A41" s="51" t="s">
        <v>77</v>
      </c>
      <c r="B41" s="19"/>
      <c r="C41" s="20"/>
      <c r="D41" s="74"/>
      <c r="E41" s="103"/>
      <c r="F41" s="38"/>
    </row>
    <row r="42" spans="1:6" s="2" customFormat="1" ht="27.6">
      <c r="A42" s="9" t="s">
        <v>78</v>
      </c>
      <c r="B42" s="14" t="s">
        <v>79</v>
      </c>
      <c r="C42" s="9" t="s">
        <v>20</v>
      </c>
      <c r="D42" s="72">
        <v>84</v>
      </c>
      <c r="E42" s="106">
        <v>34</v>
      </c>
      <c r="F42" s="113">
        <f>ROUND((D42*E42),2)</f>
        <v>2856</v>
      </c>
    </row>
    <row r="43" spans="1:6" s="2" customFormat="1">
      <c r="A43" s="9" t="s">
        <v>80</v>
      </c>
      <c r="B43" s="14" t="s">
        <v>81</v>
      </c>
      <c r="C43" s="9" t="s">
        <v>18</v>
      </c>
      <c r="D43" s="72">
        <v>173</v>
      </c>
      <c r="E43" s="106">
        <v>15</v>
      </c>
      <c r="F43" s="113">
        <f t="shared" ref="F43:F46" si="3">ROUND((D43*E43),2)</f>
        <v>2595</v>
      </c>
    </row>
    <row r="44" spans="1:6" s="2" customFormat="1" ht="18.75" customHeight="1">
      <c r="A44" s="9" t="s">
        <v>82</v>
      </c>
      <c r="B44" s="14" t="s">
        <v>83</v>
      </c>
      <c r="C44" s="9" t="s">
        <v>18</v>
      </c>
      <c r="D44" s="72">
        <v>273</v>
      </c>
      <c r="E44" s="106">
        <v>22</v>
      </c>
      <c r="F44" s="113">
        <f t="shared" si="3"/>
        <v>6006</v>
      </c>
    </row>
    <row r="45" spans="1:6" s="2" customFormat="1" ht="16.5" customHeight="1">
      <c r="A45" s="9" t="s">
        <v>84</v>
      </c>
      <c r="B45" s="14" t="s">
        <v>85</v>
      </c>
      <c r="C45" s="9" t="s">
        <v>18</v>
      </c>
      <c r="D45" s="72">
        <v>273</v>
      </c>
      <c r="E45" s="106">
        <v>18</v>
      </c>
      <c r="F45" s="113">
        <f t="shared" si="3"/>
        <v>4914</v>
      </c>
    </row>
    <row r="46" spans="1:6" s="2" customFormat="1">
      <c r="A46" s="9" t="s">
        <v>86</v>
      </c>
      <c r="B46" s="14" t="s">
        <v>87</v>
      </c>
      <c r="C46" s="9" t="s">
        <v>18</v>
      </c>
      <c r="D46" s="72">
        <v>273</v>
      </c>
      <c r="E46" s="106">
        <v>0.33</v>
      </c>
      <c r="F46" s="113">
        <f t="shared" si="3"/>
        <v>90.09</v>
      </c>
    </row>
    <row r="47" spans="1:6" s="52" customFormat="1">
      <c r="A47" s="51" t="s">
        <v>88</v>
      </c>
      <c r="B47" s="19"/>
      <c r="C47" s="20"/>
      <c r="D47" s="74"/>
      <c r="E47" s="103"/>
      <c r="F47" s="38"/>
    </row>
    <row r="48" spans="1:6" s="2" customFormat="1" ht="27.6">
      <c r="A48" s="9" t="s">
        <v>89</v>
      </c>
      <c r="B48" s="14" t="s">
        <v>90</v>
      </c>
      <c r="C48" s="9" t="s">
        <v>20</v>
      </c>
      <c r="D48" s="72">
        <v>33</v>
      </c>
      <c r="E48" s="106">
        <v>28</v>
      </c>
      <c r="F48" s="113">
        <f>ROUND((D48*E48),2)</f>
        <v>924</v>
      </c>
    </row>
    <row r="49" spans="1:6" s="2" customFormat="1" ht="27.6">
      <c r="A49" s="9" t="s">
        <v>91</v>
      </c>
      <c r="B49" s="14" t="s">
        <v>92</v>
      </c>
      <c r="C49" s="9" t="s">
        <v>18</v>
      </c>
      <c r="D49" s="72">
        <v>126</v>
      </c>
      <c r="E49" s="106">
        <v>15</v>
      </c>
      <c r="F49" s="113">
        <f t="shared" ref="F49:F53" si="4">ROUND((D49*E49),2)</f>
        <v>1890</v>
      </c>
    </row>
    <row r="50" spans="1:6" s="2" customFormat="1">
      <c r="A50" s="9" t="s">
        <v>93</v>
      </c>
      <c r="B50" s="14" t="s">
        <v>94</v>
      </c>
      <c r="C50" s="9" t="s">
        <v>18</v>
      </c>
      <c r="D50" s="72">
        <v>139</v>
      </c>
      <c r="E50" s="106">
        <v>3.5</v>
      </c>
      <c r="F50" s="113">
        <f t="shared" si="4"/>
        <v>486.5</v>
      </c>
    </row>
    <row r="51" spans="1:6" s="2" customFormat="1" ht="21" customHeight="1">
      <c r="A51" s="9" t="s">
        <v>95</v>
      </c>
      <c r="B51" s="14" t="s">
        <v>96</v>
      </c>
      <c r="C51" s="9" t="s">
        <v>18</v>
      </c>
      <c r="D51" s="72">
        <v>114</v>
      </c>
      <c r="E51" s="106">
        <v>28</v>
      </c>
      <c r="F51" s="113">
        <f t="shared" si="4"/>
        <v>3192</v>
      </c>
    </row>
    <row r="52" spans="1:6" s="2" customFormat="1">
      <c r="A52" s="9" t="s">
        <v>97</v>
      </c>
      <c r="B52" s="14" t="s">
        <v>98</v>
      </c>
      <c r="C52" s="9" t="s">
        <v>18</v>
      </c>
      <c r="D52" s="72">
        <v>22.6</v>
      </c>
      <c r="E52" s="106">
        <v>32</v>
      </c>
      <c r="F52" s="113">
        <f t="shared" si="4"/>
        <v>723.2</v>
      </c>
    </row>
    <row r="53" spans="1:6" s="2" customFormat="1">
      <c r="A53" s="9" t="s">
        <v>99</v>
      </c>
      <c r="B53" s="14" t="s">
        <v>100</v>
      </c>
      <c r="C53" s="9" t="s">
        <v>18</v>
      </c>
      <c r="D53" s="72">
        <v>1.5</v>
      </c>
      <c r="E53" s="106">
        <v>32</v>
      </c>
      <c r="F53" s="113">
        <f t="shared" si="4"/>
        <v>48</v>
      </c>
    </row>
    <row r="54" spans="1:6" s="52" customFormat="1">
      <c r="A54" s="51" t="s">
        <v>101</v>
      </c>
      <c r="B54" s="19"/>
      <c r="C54" s="20"/>
      <c r="D54" s="74"/>
      <c r="E54" s="103"/>
      <c r="F54" s="38"/>
    </row>
    <row r="55" spans="1:6" s="2" customFormat="1">
      <c r="A55" s="53" t="s">
        <v>102</v>
      </c>
      <c r="B55" s="54" t="s">
        <v>103</v>
      </c>
      <c r="C55" s="9" t="s">
        <v>18</v>
      </c>
      <c r="D55" s="75">
        <v>2</v>
      </c>
      <c r="E55" s="107">
        <v>10</v>
      </c>
      <c r="F55" s="113">
        <f>ROUND((D55*E55),2)</f>
        <v>20</v>
      </c>
    </row>
    <row r="56" spans="1:6" s="52" customFormat="1">
      <c r="A56" s="51" t="s">
        <v>104</v>
      </c>
      <c r="B56" s="19"/>
      <c r="C56" s="20"/>
      <c r="D56" s="74"/>
      <c r="E56" s="103"/>
      <c r="F56" s="38"/>
    </row>
    <row r="57" spans="1:6" s="2" customFormat="1">
      <c r="A57" s="53" t="s">
        <v>105</v>
      </c>
      <c r="B57" s="14" t="s">
        <v>106</v>
      </c>
      <c r="C57" s="9" t="s">
        <v>18</v>
      </c>
      <c r="D57" s="75">
        <v>196</v>
      </c>
      <c r="E57" s="107">
        <v>8</v>
      </c>
      <c r="F57" s="113">
        <f>ROUND((D57*E57),2)</f>
        <v>1568</v>
      </c>
    </row>
    <row r="58" spans="1:6" s="2" customFormat="1" ht="18.75" customHeight="1">
      <c r="A58" s="53" t="s">
        <v>107</v>
      </c>
      <c r="B58" s="14" t="s">
        <v>108</v>
      </c>
      <c r="C58" s="9" t="s">
        <v>18</v>
      </c>
      <c r="D58" s="75">
        <v>121</v>
      </c>
      <c r="E58" s="107">
        <v>18</v>
      </c>
      <c r="F58" s="113">
        <f t="shared" ref="F58:F59" si="5">ROUND((D58*E58),2)</f>
        <v>2178</v>
      </c>
    </row>
    <row r="59" spans="1:6" s="2" customFormat="1" ht="20.25" customHeight="1">
      <c r="A59" s="53" t="s">
        <v>109</v>
      </c>
      <c r="B59" s="14" t="s">
        <v>110</v>
      </c>
      <c r="C59" s="9" t="s">
        <v>10</v>
      </c>
      <c r="D59" s="75">
        <v>243</v>
      </c>
      <c r="E59" s="107">
        <v>0.85</v>
      </c>
      <c r="F59" s="113">
        <f t="shared" si="5"/>
        <v>206.55</v>
      </c>
    </row>
    <row r="60" spans="1:6" s="2" customFormat="1" ht="15" customHeight="1">
      <c r="A60" s="21"/>
      <c r="B60" s="22"/>
      <c r="C60" s="22"/>
      <c r="D60" s="22"/>
      <c r="E60" s="95" t="s">
        <v>111</v>
      </c>
      <c r="F60" s="37">
        <f>ROUND(SUM(F42:F59),2)</f>
        <v>27697.34</v>
      </c>
    </row>
    <row r="61" spans="1:6" s="2" customFormat="1" ht="15" customHeight="1">
      <c r="A61" s="18" t="s">
        <v>112</v>
      </c>
      <c r="B61" s="18"/>
      <c r="C61" s="18"/>
      <c r="D61" s="32"/>
      <c r="E61" s="97"/>
      <c r="F61" s="18"/>
    </row>
    <row r="62" spans="1:6" s="2" customFormat="1" ht="17.25" customHeight="1">
      <c r="A62" s="9" t="s">
        <v>113</v>
      </c>
      <c r="B62" s="14" t="s">
        <v>114</v>
      </c>
      <c r="C62" s="9" t="s">
        <v>10</v>
      </c>
      <c r="D62" s="72">
        <v>79</v>
      </c>
      <c r="E62" s="80">
        <v>32</v>
      </c>
      <c r="F62" s="113">
        <f>ROUND((D62*E62),2)</f>
        <v>2528</v>
      </c>
    </row>
    <row r="63" spans="1:6" s="2" customFormat="1" ht="17.25" customHeight="1">
      <c r="A63" s="9" t="s">
        <v>115</v>
      </c>
      <c r="B63" s="14" t="s">
        <v>116</v>
      </c>
      <c r="C63" s="9" t="s">
        <v>10</v>
      </c>
      <c r="D63" s="72">
        <v>79</v>
      </c>
      <c r="E63" s="80">
        <v>18</v>
      </c>
      <c r="F63" s="113">
        <f t="shared" ref="F63:F64" si="6">ROUND((D63*E63),2)</f>
        <v>1422</v>
      </c>
    </row>
    <row r="64" spans="1:6" s="2" customFormat="1" ht="17.25" customHeight="1">
      <c r="A64" s="9" t="s">
        <v>117</v>
      </c>
      <c r="B64" s="14" t="s">
        <v>118</v>
      </c>
      <c r="C64" s="9" t="s">
        <v>10</v>
      </c>
      <c r="D64" s="72">
        <v>227</v>
      </c>
      <c r="E64" s="80">
        <v>2.5</v>
      </c>
      <c r="F64" s="113">
        <f t="shared" si="6"/>
        <v>567.5</v>
      </c>
    </row>
    <row r="65" spans="1:6" s="2" customFormat="1" ht="15" customHeight="1">
      <c r="A65" s="25"/>
      <c r="B65" s="26"/>
      <c r="C65" s="26"/>
      <c r="D65" s="22"/>
      <c r="E65" s="95" t="s">
        <v>119</v>
      </c>
      <c r="F65" s="37">
        <f>ROUND(SUM(F62:F64),2)</f>
        <v>4517.5</v>
      </c>
    </row>
    <row r="66" spans="1:6" s="2" customFormat="1" ht="15" customHeight="1">
      <c r="A66" s="27" t="s">
        <v>120</v>
      </c>
      <c r="B66" s="28"/>
      <c r="C66" s="28"/>
      <c r="D66" s="24"/>
      <c r="E66" s="98"/>
      <c r="F66" s="39"/>
    </row>
    <row r="67" spans="1:6" s="52" customFormat="1">
      <c r="A67" s="51" t="s">
        <v>121</v>
      </c>
      <c r="B67" s="19"/>
      <c r="C67" s="20"/>
      <c r="D67" s="74"/>
      <c r="E67" s="103"/>
      <c r="F67" s="38"/>
    </row>
    <row r="68" spans="1:6" s="2" customFormat="1" ht="27.6">
      <c r="A68" s="9" t="s">
        <v>122</v>
      </c>
      <c r="B68" s="14" t="s">
        <v>123</v>
      </c>
      <c r="C68" s="9" t="s">
        <v>13</v>
      </c>
      <c r="D68" s="72">
        <v>3</v>
      </c>
      <c r="E68" s="80">
        <v>105</v>
      </c>
      <c r="F68" s="113">
        <f>ROUND((D68*E68),2)</f>
        <v>315</v>
      </c>
    </row>
    <row r="69" spans="1:6" s="2" customFormat="1" ht="21" customHeight="1">
      <c r="A69" s="9" t="s">
        <v>124</v>
      </c>
      <c r="B69" s="14" t="s">
        <v>125</v>
      </c>
      <c r="C69" s="9" t="s">
        <v>13</v>
      </c>
      <c r="D69" s="72">
        <v>4</v>
      </c>
      <c r="E69" s="80">
        <v>60</v>
      </c>
      <c r="F69" s="113">
        <f>ROUND((D69*E69),2)</f>
        <v>240</v>
      </c>
    </row>
    <row r="70" spans="1:6" s="52" customFormat="1">
      <c r="A70" s="51" t="s">
        <v>126</v>
      </c>
      <c r="B70" s="19"/>
      <c r="C70" s="20"/>
      <c r="D70" s="74"/>
      <c r="E70" s="103"/>
      <c r="F70" s="38"/>
    </row>
    <row r="71" spans="1:6" s="2" customFormat="1" ht="20.25" customHeight="1">
      <c r="A71" s="9" t="s">
        <v>127</v>
      </c>
      <c r="B71" s="14" t="s">
        <v>128</v>
      </c>
      <c r="C71" s="9" t="s">
        <v>18</v>
      </c>
      <c r="D71" s="72">
        <v>19</v>
      </c>
      <c r="E71" s="80">
        <v>16</v>
      </c>
      <c r="F71" s="113">
        <f>ROUND((D71*E71),2)</f>
        <v>304</v>
      </c>
    </row>
    <row r="72" spans="1:6" s="2" customFormat="1" ht="15" customHeight="1">
      <c r="A72" s="27"/>
      <c r="B72" s="28"/>
      <c r="C72" s="28"/>
      <c r="D72" s="24"/>
      <c r="E72" s="98" t="s">
        <v>129</v>
      </c>
      <c r="F72" s="37">
        <f>ROUND(SUM(F68:F71),2)</f>
        <v>859</v>
      </c>
    </row>
    <row r="73" spans="1:6" s="2" customFormat="1" ht="15" customHeight="1">
      <c r="A73" s="27" t="s">
        <v>130</v>
      </c>
      <c r="B73" s="28"/>
      <c r="C73" s="28"/>
      <c r="D73" s="24"/>
      <c r="E73" s="98"/>
      <c r="F73" s="39"/>
    </row>
    <row r="74" spans="1:6" s="2" customFormat="1">
      <c r="A74" s="29" t="s">
        <v>131</v>
      </c>
      <c r="B74" s="14" t="s">
        <v>132</v>
      </c>
      <c r="C74" s="56" t="s">
        <v>13</v>
      </c>
      <c r="D74" s="72">
        <v>2</v>
      </c>
      <c r="E74" s="80">
        <v>4340</v>
      </c>
      <c r="F74" s="113">
        <f>ROUND((D74*E74),2)</f>
        <v>8680</v>
      </c>
    </row>
    <row r="75" spans="1:6" s="2" customFormat="1" ht="19.5" customHeight="1">
      <c r="A75" s="29" t="s">
        <v>133</v>
      </c>
      <c r="B75" s="14" t="s">
        <v>134</v>
      </c>
      <c r="C75" s="56" t="s">
        <v>13</v>
      </c>
      <c r="D75" s="72">
        <v>2</v>
      </c>
      <c r="E75" s="80">
        <v>143</v>
      </c>
      <c r="F75" s="113">
        <f>ROUND((D75*E75),2)</f>
        <v>286</v>
      </c>
    </row>
    <row r="76" spans="1:6">
      <c r="A76" s="23"/>
      <c r="B76" s="24"/>
      <c r="C76" s="24"/>
      <c r="D76" s="24"/>
      <c r="E76" s="99" t="s">
        <v>135</v>
      </c>
      <c r="F76" s="37">
        <f>ROUND(SUM(F74:F75),2)</f>
        <v>8966</v>
      </c>
    </row>
    <row r="77" spans="1:6" s="2" customFormat="1" ht="15" customHeight="1">
      <c r="A77" s="27" t="s">
        <v>136</v>
      </c>
      <c r="B77" s="28"/>
      <c r="C77" s="28"/>
      <c r="D77" s="24"/>
      <c r="E77" s="98"/>
      <c r="F77" s="39"/>
    </row>
    <row r="78" spans="1:6" s="2" customFormat="1" ht="75" customHeight="1">
      <c r="A78" s="29" t="s">
        <v>137</v>
      </c>
      <c r="B78" s="30" t="s">
        <v>138</v>
      </c>
      <c r="C78" s="31" t="s">
        <v>139</v>
      </c>
      <c r="D78" s="31">
        <v>1</v>
      </c>
      <c r="E78" s="80">
        <v>750</v>
      </c>
      <c r="F78" s="113">
        <f>ROUND((D78*E78),2)</f>
        <v>750</v>
      </c>
    </row>
    <row r="79" spans="1:6">
      <c r="A79" s="23"/>
      <c r="B79" s="24"/>
      <c r="C79" s="24"/>
      <c r="D79" s="24"/>
      <c r="E79" s="99" t="s">
        <v>140</v>
      </c>
      <c r="F79" s="37">
        <f>ROUND(SUM(F78),2)</f>
        <v>750</v>
      </c>
    </row>
    <row r="80" spans="1:6">
      <c r="A80" s="23"/>
      <c r="B80" s="24"/>
      <c r="C80" s="24"/>
      <c r="D80" s="24"/>
      <c r="E80" s="99" t="s">
        <v>236</v>
      </c>
      <c r="F80" s="37">
        <f>ROUND(SUM(F12,F25,F29,F39,F60,F65,F72,F76,F79),2)</f>
        <v>51654.33</v>
      </c>
    </row>
    <row r="81" spans="1:6" ht="29.25" customHeight="1">
      <c r="A81" s="49"/>
      <c r="B81" s="49"/>
      <c r="C81" s="49"/>
      <c r="D81" s="49"/>
      <c r="E81" s="100"/>
      <c r="F81" s="50"/>
    </row>
    <row r="82" spans="1:6" ht="24" customHeight="1">
      <c r="A82" s="122" t="s">
        <v>141</v>
      </c>
      <c r="B82" s="123"/>
      <c r="C82" s="123"/>
      <c r="D82" s="123"/>
      <c r="E82" s="123"/>
      <c r="F82" s="124"/>
    </row>
    <row r="83" spans="1:6" ht="41.4">
      <c r="A83" s="4" t="s">
        <v>1</v>
      </c>
      <c r="B83" s="87" t="s">
        <v>2</v>
      </c>
      <c r="C83" s="4" t="s">
        <v>3</v>
      </c>
      <c r="D83" s="71" t="s">
        <v>4</v>
      </c>
      <c r="E83" s="35" t="s">
        <v>5</v>
      </c>
      <c r="F83" s="35" t="s">
        <v>6</v>
      </c>
    </row>
    <row r="84" spans="1:6" ht="15" customHeight="1">
      <c r="A84" s="5" t="s">
        <v>7</v>
      </c>
      <c r="B84" s="6"/>
      <c r="C84" s="6"/>
      <c r="D84" s="6"/>
      <c r="E84" s="94"/>
      <c r="F84" s="36"/>
    </row>
    <row r="85" spans="1:6">
      <c r="A85" s="7" t="s">
        <v>8</v>
      </c>
      <c r="B85" s="8" t="s">
        <v>9</v>
      </c>
      <c r="C85" s="9" t="s">
        <v>10</v>
      </c>
      <c r="D85" s="72">
        <v>135</v>
      </c>
      <c r="E85" s="93">
        <v>1</v>
      </c>
      <c r="F85" s="113">
        <f>ROUND((D85*E85),2)</f>
        <v>135</v>
      </c>
    </row>
    <row r="86" spans="1:6" ht="27.6">
      <c r="A86" s="7" t="s">
        <v>11</v>
      </c>
      <c r="B86" s="8" t="s">
        <v>143</v>
      </c>
      <c r="C86" s="9" t="s">
        <v>18</v>
      </c>
      <c r="D86" s="72">
        <v>17</v>
      </c>
      <c r="E86" s="93">
        <v>12</v>
      </c>
      <c r="F86" s="113">
        <f t="shared" ref="F86:F91" si="7">ROUND((D86*E86),2)</f>
        <v>204</v>
      </c>
    </row>
    <row r="87" spans="1:6">
      <c r="A87" s="7" t="s">
        <v>14</v>
      </c>
      <c r="B87" s="8" t="s">
        <v>144</v>
      </c>
      <c r="C87" s="9" t="s">
        <v>10</v>
      </c>
      <c r="D87" s="72">
        <v>60</v>
      </c>
      <c r="E87" s="93">
        <v>11</v>
      </c>
      <c r="F87" s="113">
        <f t="shared" si="7"/>
        <v>660</v>
      </c>
    </row>
    <row r="88" spans="1:6">
      <c r="A88" s="7" t="s">
        <v>16</v>
      </c>
      <c r="B88" s="8" t="s">
        <v>145</v>
      </c>
      <c r="C88" s="9" t="s">
        <v>10</v>
      </c>
      <c r="D88" s="72">
        <v>2</v>
      </c>
      <c r="E88" s="93">
        <v>10</v>
      </c>
      <c r="F88" s="113">
        <f t="shared" si="7"/>
        <v>20</v>
      </c>
    </row>
    <row r="89" spans="1:6">
      <c r="A89" s="7" t="s">
        <v>19</v>
      </c>
      <c r="B89" s="8" t="s">
        <v>17</v>
      </c>
      <c r="C89" s="9" t="s">
        <v>18</v>
      </c>
      <c r="D89" s="72">
        <v>79</v>
      </c>
      <c r="E89" s="93">
        <v>4</v>
      </c>
      <c r="F89" s="113">
        <f t="shared" si="7"/>
        <v>316</v>
      </c>
    </row>
    <row r="90" spans="1:6" ht="27.6">
      <c r="A90" s="7" t="s">
        <v>19</v>
      </c>
      <c r="B90" s="8" t="s">
        <v>238</v>
      </c>
      <c r="C90" s="9" t="s">
        <v>20</v>
      </c>
      <c r="D90" s="72">
        <v>4.74</v>
      </c>
      <c r="E90" s="93">
        <v>-11.2</v>
      </c>
      <c r="F90" s="113">
        <f t="shared" si="7"/>
        <v>-53.09</v>
      </c>
    </row>
    <row r="91" spans="1:6">
      <c r="A91" s="7" t="s">
        <v>21</v>
      </c>
      <c r="B91" s="8" t="s">
        <v>22</v>
      </c>
      <c r="C91" s="9" t="s">
        <v>23</v>
      </c>
      <c r="D91" s="72">
        <v>12</v>
      </c>
      <c r="E91" s="93">
        <v>15</v>
      </c>
      <c r="F91" s="113">
        <f t="shared" si="7"/>
        <v>180</v>
      </c>
    </row>
    <row r="92" spans="1:6" ht="15" customHeight="1">
      <c r="A92" s="10"/>
      <c r="B92" s="11" t="s">
        <v>24</v>
      </c>
      <c r="C92" s="12"/>
      <c r="D92" s="12"/>
      <c r="E92" s="95" t="s">
        <v>25</v>
      </c>
      <c r="F92" s="37">
        <f>ROUND(SUM(F85:F91),2)</f>
        <v>1461.91</v>
      </c>
    </row>
    <row r="93" spans="1:6" s="2" customFormat="1" ht="15" customHeight="1">
      <c r="A93" s="13" t="s">
        <v>26</v>
      </c>
      <c r="B93" s="13"/>
      <c r="C93" s="13"/>
      <c r="D93" s="13"/>
      <c r="E93" s="96"/>
      <c r="F93" s="13"/>
    </row>
    <row r="94" spans="1:6" s="79" customFormat="1" ht="27.6">
      <c r="A94" s="84" t="s">
        <v>27</v>
      </c>
      <c r="B94" s="85" t="s">
        <v>28</v>
      </c>
      <c r="C94" s="125" t="s">
        <v>232</v>
      </c>
      <c r="D94" s="126"/>
      <c r="E94" s="126"/>
      <c r="F94" s="127"/>
    </row>
    <row r="95" spans="1:6" s="79" customFormat="1">
      <c r="A95" s="84" t="s">
        <v>29</v>
      </c>
      <c r="B95" s="85" t="s">
        <v>30</v>
      </c>
      <c r="C95" s="131"/>
      <c r="D95" s="132"/>
      <c r="E95" s="132"/>
      <c r="F95" s="133"/>
    </row>
    <row r="96" spans="1:6" s="79" customFormat="1">
      <c r="A96" s="84" t="s">
        <v>31</v>
      </c>
      <c r="B96" s="85" t="s">
        <v>32</v>
      </c>
      <c r="C96" s="131"/>
      <c r="D96" s="132"/>
      <c r="E96" s="132"/>
      <c r="F96" s="133"/>
    </row>
    <row r="97" spans="1:6" s="79" customFormat="1" ht="27.6">
      <c r="A97" s="84" t="s">
        <v>33</v>
      </c>
      <c r="B97" s="85" t="s">
        <v>146</v>
      </c>
      <c r="C97" s="131"/>
      <c r="D97" s="132"/>
      <c r="E97" s="132"/>
      <c r="F97" s="133"/>
    </row>
    <row r="98" spans="1:6" s="79" customFormat="1">
      <c r="A98" s="84" t="s">
        <v>35</v>
      </c>
      <c r="B98" s="85" t="s">
        <v>36</v>
      </c>
      <c r="C98" s="131"/>
      <c r="D98" s="132"/>
      <c r="E98" s="132"/>
      <c r="F98" s="133"/>
    </row>
    <row r="99" spans="1:6" s="79" customFormat="1" ht="27.6">
      <c r="A99" s="84" t="s">
        <v>37</v>
      </c>
      <c r="B99" s="85" t="s">
        <v>38</v>
      </c>
      <c r="C99" s="131"/>
      <c r="D99" s="132"/>
      <c r="E99" s="132"/>
      <c r="F99" s="133"/>
    </row>
    <row r="100" spans="1:6" s="79" customFormat="1">
      <c r="A100" s="84" t="s">
        <v>39</v>
      </c>
      <c r="B100" s="85" t="s">
        <v>40</v>
      </c>
      <c r="C100" s="131"/>
      <c r="D100" s="132"/>
      <c r="E100" s="132"/>
      <c r="F100" s="133"/>
    </row>
    <row r="101" spans="1:6" s="79" customFormat="1">
      <c r="A101" s="84" t="s">
        <v>41</v>
      </c>
      <c r="B101" s="85" t="s">
        <v>42</v>
      </c>
      <c r="C101" s="128"/>
      <c r="D101" s="129"/>
      <c r="E101" s="129"/>
      <c r="F101" s="130"/>
    </row>
    <row r="102" spans="1:6" s="2" customFormat="1">
      <c r="A102" s="7" t="s">
        <v>43</v>
      </c>
      <c r="B102" s="8" t="s">
        <v>44</v>
      </c>
      <c r="C102" s="9" t="s">
        <v>18</v>
      </c>
      <c r="D102" s="72">
        <v>125</v>
      </c>
      <c r="E102" s="105">
        <v>0.72</v>
      </c>
      <c r="F102" s="113">
        <f t="shared" ref="F102:F104" si="8">ROUND((D102*E102),2)</f>
        <v>90</v>
      </c>
    </row>
    <row r="103" spans="1:6" s="2" customFormat="1" ht="27.6">
      <c r="A103" s="7" t="s">
        <v>45</v>
      </c>
      <c r="B103" s="8" t="s">
        <v>46</v>
      </c>
      <c r="C103" s="9" t="s">
        <v>20</v>
      </c>
      <c r="D103" s="72">
        <v>13</v>
      </c>
      <c r="E103" s="105">
        <v>7.17</v>
      </c>
      <c r="F103" s="113">
        <f t="shared" si="8"/>
        <v>93.21</v>
      </c>
    </row>
    <row r="104" spans="1:6" s="2" customFormat="1" ht="27.6">
      <c r="A104" s="7" t="s">
        <v>47</v>
      </c>
      <c r="B104" s="8" t="s">
        <v>48</v>
      </c>
      <c r="C104" s="9" t="s">
        <v>18</v>
      </c>
      <c r="D104" s="72">
        <v>125</v>
      </c>
      <c r="E104" s="105">
        <v>0.95</v>
      </c>
      <c r="F104" s="113">
        <f t="shared" si="8"/>
        <v>118.75</v>
      </c>
    </row>
    <row r="105" spans="1:6" s="2" customFormat="1" ht="15" customHeight="1">
      <c r="A105" s="15"/>
      <c r="B105" s="16" t="s">
        <v>49</v>
      </c>
      <c r="C105" s="17"/>
      <c r="D105" s="73"/>
      <c r="E105" s="95" t="s">
        <v>50</v>
      </c>
      <c r="F105" s="37">
        <f>ROUND(SUM(F94:F104),2)</f>
        <v>301.95999999999998</v>
      </c>
    </row>
    <row r="106" spans="1:6" s="2" customFormat="1" ht="15" customHeight="1">
      <c r="A106" s="18" t="s">
        <v>51</v>
      </c>
      <c r="B106" s="18"/>
      <c r="C106" s="18"/>
      <c r="D106" s="32"/>
      <c r="E106" s="97"/>
      <c r="F106" s="18"/>
    </row>
    <row r="107" spans="1:6" s="2" customFormat="1" ht="41.4">
      <c r="A107" s="7" t="s">
        <v>52</v>
      </c>
      <c r="B107" s="14" t="s">
        <v>53</v>
      </c>
      <c r="C107" s="9" t="s">
        <v>13</v>
      </c>
      <c r="D107" s="141"/>
      <c r="E107" s="141"/>
      <c r="F107" s="142"/>
    </row>
    <row r="108" spans="1:6" s="2" customFormat="1">
      <c r="A108" s="7" t="s">
        <v>54</v>
      </c>
      <c r="B108" s="14" t="s">
        <v>55</v>
      </c>
      <c r="C108" s="9" t="s">
        <v>20</v>
      </c>
      <c r="D108" s="72">
        <v>3.5</v>
      </c>
      <c r="E108" s="80">
        <v>65</v>
      </c>
      <c r="F108" s="113">
        <f>ROUND((D108*E108),2)</f>
        <v>227.5</v>
      </c>
    </row>
    <row r="109" spans="1:6" s="2" customFormat="1" ht="15" customHeight="1">
      <c r="A109" s="21" t="s">
        <v>57</v>
      </c>
      <c r="B109" s="22"/>
      <c r="C109" s="22"/>
      <c r="D109" s="22"/>
      <c r="E109" s="95" t="s">
        <v>58</v>
      </c>
      <c r="F109" s="37">
        <f>ROUND(SUM(F107:F108),2)</f>
        <v>227.5</v>
      </c>
    </row>
    <row r="110" spans="1:6" s="2" customFormat="1" ht="15" customHeight="1">
      <c r="A110" s="18" t="s">
        <v>59</v>
      </c>
      <c r="B110" s="18"/>
      <c r="C110" s="18"/>
      <c r="D110" s="32"/>
      <c r="E110" s="97"/>
      <c r="F110" s="18"/>
    </row>
    <row r="111" spans="1:6" s="52" customFormat="1">
      <c r="A111" s="51" t="s">
        <v>60</v>
      </c>
      <c r="B111" s="19"/>
      <c r="C111" s="20"/>
      <c r="D111" s="74"/>
      <c r="E111" s="103"/>
      <c r="F111" s="38"/>
    </row>
    <row r="112" spans="1:6" s="2" customFormat="1">
      <c r="A112" s="7" t="s">
        <v>61</v>
      </c>
      <c r="B112" s="14" t="s">
        <v>147</v>
      </c>
      <c r="C112" s="9" t="s">
        <v>10</v>
      </c>
      <c r="D112" s="72">
        <v>4</v>
      </c>
      <c r="E112" s="80">
        <v>75</v>
      </c>
      <c r="F112" s="113">
        <f>ROUND((D112*E112),2)</f>
        <v>300</v>
      </c>
    </row>
    <row r="113" spans="1:6" s="2" customFormat="1">
      <c r="A113" s="7" t="s">
        <v>63</v>
      </c>
      <c r="B113" s="14" t="s">
        <v>64</v>
      </c>
      <c r="C113" s="9" t="s">
        <v>13</v>
      </c>
      <c r="D113" s="72">
        <v>1</v>
      </c>
      <c r="E113" s="80">
        <v>950</v>
      </c>
      <c r="F113" s="113">
        <f t="shared" ref="F113:F118" si="9">ROUND((D113*E113),2)</f>
        <v>950</v>
      </c>
    </row>
    <row r="114" spans="1:6" s="2" customFormat="1" ht="15" customHeight="1">
      <c r="A114" s="7" t="s">
        <v>65</v>
      </c>
      <c r="B114" s="14" t="s">
        <v>66</v>
      </c>
      <c r="C114" s="9" t="s">
        <v>13</v>
      </c>
      <c r="D114" s="72">
        <v>1</v>
      </c>
      <c r="E114" s="80">
        <v>240</v>
      </c>
      <c r="F114" s="113">
        <f t="shared" si="9"/>
        <v>240</v>
      </c>
    </row>
    <row r="115" spans="1:6" s="2" customFormat="1">
      <c r="A115" s="7" t="s">
        <v>67</v>
      </c>
      <c r="B115" s="14" t="s">
        <v>68</v>
      </c>
      <c r="C115" s="9" t="s">
        <v>20</v>
      </c>
      <c r="D115" s="72">
        <v>0.4</v>
      </c>
      <c r="E115" s="80">
        <v>50</v>
      </c>
      <c r="F115" s="113">
        <f t="shared" si="9"/>
        <v>20</v>
      </c>
    </row>
    <row r="116" spans="1:6" s="2" customFormat="1" ht="21" customHeight="1">
      <c r="A116" s="7" t="s">
        <v>69</v>
      </c>
      <c r="B116" s="14" t="s">
        <v>70</v>
      </c>
      <c r="C116" s="9" t="s">
        <v>13</v>
      </c>
      <c r="D116" s="72">
        <v>3</v>
      </c>
      <c r="E116" s="80">
        <v>57</v>
      </c>
      <c r="F116" s="113">
        <f t="shared" si="9"/>
        <v>171</v>
      </c>
    </row>
    <row r="117" spans="1:6" s="2" customFormat="1">
      <c r="A117" s="7" t="s">
        <v>71</v>
      </c>
      <c r="B117" s="14" t="s">
        <v>72</v>
      </c>
      <c r="C117" s="9" t="s">
        <v>13</v>
      </c>
      <c r="D117" s="72">
        <v>12</v>
      </c>
      <c r="E117" s="80">
        <v>60</v>
      </c>
      <c r="F117" s="113">
        <f t="shared" si="9"/>
        <v>720</v>
      </c>
    </row>
    <row r="118" spans="1:6" s="2" customFormat="1">
      <c r="A118" s="7" t="s">
        <v>73</v>
      </c>
      <c r="B118" s="14" t="s">
        <v>74</v>
      </c>
      <c r="C118" s="9" t="s">
        <v>18</v>
      </c>
      <c r="D118" s="72">
        <v>3</v>
      </c>
      <c r="E118" s="80">
        <v>120</v>
      </c>
      <c r="F118" s="113">
        <f t="shared" si="9"/>
        <v>360</v>
      </c>
    </row>
    <row r="119" spans="1:6" s="2" customFormat="1" ht="15" customHeight="1">
      <c r="A119" s="23"/>
      <c r="B119" s="24"/>
      <c r="C119" s="24"/>
      <c r="D119" s="24"/>
      <c r="E119" s="95" t="s">
        <v>75</v>
      </c>
      <c r="F119" s="37">
        <f>ROUND(SUM(F112:F118),2)</f>
        <v>2761</v>
      </c>
    </row>
    <row r="120" spans="1:6" s="2" customFormat="1" ht="15" customHeight="1">
      <c r="A120" s="18" t="s">
        <v>148</v>
      </c>
      <c r="B120" s="18"/>
      <c r="C120" s="18"/>
      <c r="D120" s="32"/>
      <c r="E120" s="97"/>
      <c r="F120" s="18"/>
    </row>
    <row r="121" spans="1:6" s="2" customFormat="1" ht="18.75" customHeight="1">
      <c r="A121" s="7" t="s">
        <v>149</v>
      </c>
      <c r="B121" s="14" t="s">
        <v>150</v>
      </c>
      <c r="C121" s="9" t="s">
        <v>10</v>
      </c>
      <c r="D121" s="72">
        <v>65</v>
      </c>
      <c r="E121" s="80">
        <v>28</v>
      </c>
      <c r="F121" s="113">
        <f>ROUND((D121*E121),2)</f>
        <v>1820</v>
      </c>
    </row>
    <row r="122" spans="1:6" s="2" customFormat="1" ht="15" customHeight="1">
      <c r="A122" s="23"/>
      <c r="B122" s="24"/>
      <c r="C122" s="24"/>
      <c r="D122" s="24"/>
      <c r="E122" s="95" t="s">
        <v>111</v>
      </c>
      <c r="F122" s="37">
        <f>ROUND(SUM(F121),2)</f>
        <v>1820</v>
      </c>
    </row>
    <row r="123" spans="1:6" s="2" customFormat="1" ht="15" customHeight="1">
      <c r="A123" s="18" t="s">
        <v>151</v>
      </c>
      <c r="B123" s="18"/>
      <c r="C123" s="18"/>
      <c r="D123" s="32"/>
      <c r="E123" s="97"/>
      <c r="F123" s="18"/>
    </row>
    <row r="124" spans="1:6" s="52" customFormat="1">
      <c r="A124" s="51" t="s">
        <v>152</v>
      </c>
      <c r="B124" s="19"/>
      <c r="C124" s="20"/>
      <c r="D124" s="74"/>
      <c r="E124" s="103"/>
      <c r="F124" s="38"/>
    </row>
    <row r="125" spans="1:6" s="2" customFormat="1" ht="27.6">
      <c r="A125" s="9" t="s">
        <v>153</v>
      </c>
      <c r="B125" s="14" t="s">
        <v>79</v>
      </c>
      <c r="C125" s="9" t="s">
        <v>20</v>
      </c>
      <c r="D125" s="72">
        <v>14</v>
      </c>
      <c r="E125" s="106">
        <v>34</v>
      </c>
      <c r="F125" s="113">
        <f>ROUND((D125*E125),2)</f>
        <v>476</v>
      </c>
    </row>
    <row r="126" spans="1:6" s="2" customFormat="1">
      <c r="A126" s="9" t="s">
        <v>154</v>
      </c>
      <c r="B126" s="14" t="s">
        <v>81</v>
      </c>
      <c r="C126" s="9" t="s">
        <v>18</v>
      </c>
      <c r="D126" s="72">
        <v>150</v>
      </c>
      <c r="E126" s="106">
        <v>15</v>
      </c>
      <c r="F126" s="113">
        <f t="shared" ref="F126:F129" si="10">ROUND((D126*E126),2)</f>
        <v>2250</v>
      </c>
    </row>
    <row r="127" spans="1:6" s="2" customFormat="1">
      <c r="A127" s="9" t="s">
        <v>155</v>
      </c>
      <c r="B127" s="14" t="s">
        <v>83</v>
      </c>
      <c r="C127" s="9" t="s">
        <v>18</v>
      </c>
      <c r="D127" s="72">
        <v>230</v>
      </c>
      <c r="E127" s="106">
        <v>22</v>
      </c>
      <c r="F127" s="113">
        <f t="shared" si="10"/>
        <v>5060</v>
      </c>
    </row>
    <row r="128" spans="1:6" s="2" customFormat="1">
      <c r="A128" s="9" t="s">
        <v>156</v>
      </c>
      <c r="B128" s="14" t="s">
        <v>85</v>
      </c>
      <c r="C128" s="9" t="s">
        <v>18</v>
      </c>
      <c r="D128" s="72">
        <v>230</v>
      </c>
      <c r="E128" s="106">
        <v>18</v>
      </c>
      <c r="F128" s="113">
        <f t="shared" si="10"/>
        <v>4140</v>
      </c>
    </row>
    <row r="129" spans="1:6" s="2" customFormat="1">
      <c r="A129" s="9" t="s">
        <v>157</v>
      </c>
      <c r="B129" s="14" t="s">
        <v>87</v>
      </c>
      <c r="C129" s="9" t="s">
        <v>18</v>
      </c>
      <c r="D129" s="72">
        <v>230</v>
      </c>
      <c r="E129" s="106">
        <v>0.33</v>
      </c>
      <c r="F129" s="113">
        <f t="shared" si="10"/>
        <v>75.900000000000006</v>
      </c>
    </row>
    <row r="130" spans="1:6" s="52" customFormat="1">
      <c r="A130" s="51" t="s">
        <v>158</v>
      </c>
      <c r="B130" s="19"/>
      <c r="C130" s="20"/>
      <c r="D130" s="74"/>
      <c r="E130" s="103"/>
      <c r="F130" s="38"/>
    </row>
    <row r="131" spans="1:6" s="2" customFormat="1" ht="27.6">
      <c r="A131" s="9" t="s">
        <v>159</v>
      </c>
      <c r="B131" s="14" t="s">
        <v>90</v>
      </c>
      <c r="C131" s="9" t="s">
        <v>20</v>
      </c>
      <c r="D131" s="72">
        <v>26</v>
      </c>
      <c r="E131" s="106">
        <v>28</v>
      </c>
      <c r="F131" s="113">
        <f>ROUND((D131*E131),2)</f>
        <v>728</v>
      </c>
    </row>
    <row r="132" spans="1:6" s="2" customFormat="1" ht="27.6">
      <c r="A132" s="9" t="s">
        <v>160</v>
      </c>
      <c r="B132" s="14" t="s">
        <v>92</v>
      </c>
      <c r="C132" s="9" t="s">
        <v>18</v>
      </c>
      <c r="D132" s="72">
        <v>102</v>
      </c>
      <c r="E132" s="106">
        <v>15</v>
      </c>
      <c r="F132" s="113">
        <f t="shared" ref="F132:F136" si="11">ROUND((D132*E132),2)</f>
        <v>1530</v>
      </c>
    </row>
    <row r="133" spans="1:6" s="2" customFormat="1">
      <c r="A133" s="9" t="s">
        <v>161</v>
      </c>
      <c r="B133" s="14" t="s">
        <v>94</v>
      </c>
      <c r="C133" s="9" t="s">
        <v>18</v>
      </c>
      <c r="D133" s="72">
        <v>113.8</v>
      </c>
      <c r="E133" s="106">
        <v>3.5</v>
      </c>
      <c r="F133" s="113">
        <f t="shared" si="11"/>
        <v>398.3</v>
      </c>
    </row>
    <row r="134" spans="1:6" s="2" customFormat="1" ht="17.25" customHeight="1">
      <c r="A134" s="9" t="s">
        <v>162</v>
      </c>
      <c r="B134" s="14" t="s">
        <v>96</v>
      </c>
      <c r="C134" s="9" t="s">
        <v>18</v>
      </c>
      <c r="D134" s="72">
        <v>90.5</v>
      </c>
      <c r="E134" s="106">
        <v>28</v>
      </c>
      <c r="F134" s="113">
        <f t="shared" si="11"/>
        <v>2534</v>
      </c>
    </row>
    <row r="135" spans="1:6" s="2" customFormat="1">
      <c r="A135" s="9" t="s">
        <v>163</v>
      </c>
      <c r="B135" s="14" t="s">
        <v>98</v>
      </c>
      <c r="C135" s="9" t="s">
        <v>18</v>
      </c>
      <c r="D135" s="72">
        <v>21</v>
      </c>
      <c r="E135" s="106">
        <v>32</v>
      </c>
      <c r="F135" s="113">
        <f t="shared" si="11"/>
        <v>672</v>
      </c>
    </row>
    <row r="136" spans="1:6" s="2" customFormat="1">
      <c r="A136" s="9" t="s">
        <v>164</v>
      </c>
      <c r="B136" s="14" t="s">
        <v>100</v>
      </c>
      <c r="C136" s="9" t="s">
        <v>18</v>
      </c>
      <c r="D136" s="72">
        <v>1.5</v>
      </c>
      <c r="E136" s="106">
        <v>32</v>
      </c>
      <c r="F136" s="113">
        <f t="shared" si="11"/>
        <v>48</v>
      </c>
    </row>
    <row r="137" spans="1:6" s="52" customFormat="1">
      <c r="A137" s="51" t="s">
        <v>165</v>
      </c>
      <c r="B137" s="19"/>
      <c r="C137" s="20"/>
      <c r="D137" s="74"/>
      <c r="E137" s="103"/>
      <c r="F137" s="38"/>
    </row>
    <row r="138" spans="1:6" s="2" customFormat="1">
      <c r="A138" s="53" t="s">
        <v>166</v>
      </c>
      <c r="B138" s="54" t="s">
        <v>103</v>
      </c>
      <c r="C138" s="9" t="s">
        <v>18</v>
      </c>
      <c r="D138" s="72">
        <v>3</v>
      </c>
      <c r="E138" s="107">
        <v>10</v>
      </c>
      <c r="F138" s="113">
        <f>ROUND((D138*E138),2)</f>
        <v>30</v>
      </c>
    </row>
    <row r="139" spans="1:6" s="52" customFormat="1">
      <c r="A139" s="51" t="s">
        <v>167</v>
      </c>
      <c r="B139" s="19"/>
      <c r="C139" s="20"/>
      <c r="D139" s="74"/>
      <c r="E139" s="103"/>
      <c r="F139" s="38"/>
    </row>
    <row r="140" spans="1:6" s="2" customFormat="1" ht="24" customHeight="1">
      <c r="A140" s="53" t="s">
        <v>168</v>
      </c>
      <c r="B140" s="8" t="s">
        <v>169</v>
      </c>
      <c r="C140" s="9" t="s">
        <v>18</v>
      </c>
      <c r="D140" s="75">
        <v>4</v>
      </c>
      <c r="E140" s="107">
        <v>10</v>
      </c>
      <c r="F140" s="113">
        <f>ROUND((D140*E140),2)</f>
        <v>40</v>
      </c>
    </row>
    <row r="141" spans="1:6" s="2" customFormat="1">
      <c r="A141" s="53" t="s">
        <v>170</v>
      </c>
      <c r="B141" s="8" t="s">
        <v>106</v>
      </c>
      <c r="C141" s="9" t="s">
        <v>18</v>
      </c>
      <c r="D141" s="75">
        <v>139</v>
      </c>
      <c r="E141" s="107">
        <v>8</v>
      </c>
      <c r="F141" s="113">
        <f t="shared" ref="F141:F143" si="12">ROUND((D141*E141),2)</f>
        <v>1112</v>
      </c>
    </row>
    <row r="142" spans="1:6" s="2" customFormat="1" ht="20.25" customHeight="1">
      <c r="A142" s="53" t="s">
        <v>171</v>
      </c>
      <c r="B142" s="8" t="s">
        <v>108</v>
      </c>
      <c r="C142" s="9" t="s">
        <v>18</v>
      </c>
      <c r="D142" s="75">
        <v>78</v>
      </c>
      <c r="E142" s="107">
        <v>18</v>
      </c>
      <c r="F142" s="113">
        <f t="shared" si="12"/>
        <v>1404</v>
      </c>
    </row>
    <row r="143" spans="1:6" s="2" customFormat="1" ht="20.25" customHeight="1">
      <c r="A143" s="53" t="s">
        <v>172</v>
      </c>
      <c r="B143" s="8" t="s">
        <v>110</v>
      </c>
      <c r="C143" s="9" t="s">
        <v>10</v>
      </c>
      <c r="D143" s="75">
        <v>152</v>
      </c>
      <c r="E143" s="107">
        <v>0.85</v>
      </c>
      <c r="F143" s="113">
        <f t="shared" si="12"/>
        <v>129.19999999999999</v>
      </c>
    </row>
    <row r="144" spans="1:6" s="2" customFormat="1" ht="15" customHeight="1">
      <c r="A144" s="21"/>
      <c r="B144" s="22"/>
      <c r="C144" s="22"/>
      <c r="D144" s="22"/>
      <c r="E144" s="95" t="s">
        <v>119</v>
      </c>
      <c r="F144" s="37">
        <f>ROUND(SUM(F125:F143),2)</f>
        <v>20627.400000000001</v>
      </c>
    </row>
    <row r="145" spans="1:6" s="2" customFormat="1" ht="15" customHeight="1">
      <c r="A145" s="18" t="s">
        <v>173</v>
      </c>
      <c r="B145" s="18"/>
      <c r="C145" s="18"/>
      <c r="D145" s="32"/>
      <c r="E145" s="97"/>
      <c r="F145" s="18"/>
    </row>
    <row r="146" spans="1:6" s="2" customFormat="1" ht="18.75" customHeight="1">
      <c r="A146" s="81" t="s">
        <v>174</v>
      </c>
      <c r="B146" s="82" t="s">
        <v>114</v>
      </c>
      <c r="C146" s="125" t="s">
        <v>232</v>
      </c>
      <c r="D146" s="126"/>
      <c r="E146" s="126"/>
      <c r="F146" s="127"/>
    </row>
    <row r="147" spans="1:6" s="2" customFormat="1" ht="18.75" customHeight="1">
      <c r="A147" s="81" t="s">
        <v>175</v>
      </c>
      <c r="B147" s="82" t="s">
        <v>116</v>
      </c>
      <c r="C147" s="128"/>
      <c r="D147" s="129"/>
      <c r="E147" s="129"/>
      <c r="F147" s="130"/>
    </row>
    <row r="148" spans="1:6" s="2" customFormat="1" ht="18.75" customHeight="1">
      <c r="A148" s="9" t="s">
        <v>176</v>
      </c>
      <c r="B148" s="14" t="s">
        <v>118</v>
      </c>
      <c r="C148" s="9" t="s">
        <v>10</v>
      </c>
      <c r="D148" s="72">
        <v>143</v>
      </c>
      <c r="E148" s="80">
        <v>2.5</v>
      </c>
      <c r="F148" s="113">
        <f t="shared" ref="F148" si="13">ROUND((D148*E148),2)</f>
        <v>357.5</v>
      </c>
    </row>
    <row r="149" spans="1:6" s="2" customFormat="1" ht="15" customHeight="1">
      <c r="A149" s="25"/>
      <c r="B149" s="26"/>
      <c r="C149" s="26"/>
      <c r="D149" s="22"/>
      <c r="E149" s="95" t="s">
        <v>129</v>
      </c>
      <c r="F149" s="37">
        <f>ROUND(SUM(F146:F148),2)</f>
        <v>357.5</v>
      </c>
    </row>
    <row r="150" spans="1:6" s="2" customFormat="1" ht="15" customHeight="1">
      <c r="A150" s="27" t="s">
        <v>177</v>
      </c>
      <c r="B150" s="28"/>
      <c r="C150" s="28"/>
      <c r="D150" s="24"/>
      <c r="E150" s="98"/>
      <c r="F150" s="39"/>
    </row>
    <row r="151" spans="1:6" s="52" customFormat="1">
      <c r="A151" s="51" t="s">
        <v>178</v>
      </c>
      <c r="B151" s="19"/>
      <c r="C151" s="20"/>
      <c r="D151" s="74"/>
      <c r="E151" s="103"/>
      <c r="F151" s="38"/>
    </row>
    <row r="152" spans="1:6" s="2" customFormat="1" ht="27.6">
      <c r="A152" s="9" t="s">
        <v>179</v>
      </c>
      <c r="B152" s="14" t="s">
        <v>123</v>
      </c>
      <c r="C152" s="9" t="s">
        <v>13</v>
      </c>
      <c r="D152" s="72">
        <v>2</v>
      </c>
      <c r="E152" s="80">
        <v>105</v>
      </c>
      <c r="F152" s="113">
        <f>ROUND((D152*E152),2)</f>
        <v>210</v>
      </c>
    </row>
    <row r="153" spans="1:6" s="2" customFormat="1" ht="17.25" customHeight="1">
      <c r="A153" s="9" t="s">
        <v>180</v>
      </c>
      <c r="B153" s="14" t="s">
        <v>125</v>
      </c>
      <c r="C153" s="9" t="s">
        <v>13</v>
      </c>
      <c r="D153" s="72">
        <v>2</v>
      </c>
      <c r="E153" s="80">
        <v>60</v>
      </c>
      <c r="F153" s="113">
        <f>ROUND((D153*E153),2)</f>
        <v>120</v>
      </c>
    </row>
    <row r="154" spans="1:6" s="52" customFormat="1">
      <c r="A154" s="51" t="s">
        <v>181</v>
      </c>
      <c r="B154" s="19"/>
      <c r="C154" s="20"/>
      <c r="D154" s="74"/>
      <c r="E154" s="103"/>
      <c r="F154" s="38"/>
    </row>
    <row r="155" spans="1:6" s="2" customFormat="1" ht="16.5" customHeight="1">
      <c r="A155" s="9" t="s">
        <v>182</v>
      </c>
      <c r="B155" s="14" t="s">
        <v>128</v>
      </c>
      <c r="C155" s="9" t="s">
        <v>18</v>
      </c>
      <c r="D155" s="72">
        <v>18</v>
      </c>
      <c r="E155" s="80">
        <v>16</v>
      </c>
      <c r="F155" s="113">
        <f>ROUND((D155*E155),2)</f>
        <v>288</v>
      </c>
    </row>
    <row r="156" spans="1:6" s="2" customFormat="1" ht="15" customHeight="1">
      <c r="A156" s="27"/>
      <c r="B156" s="28"/>
      <c r="C156" s="28"/>
      <c r="D156" s="24"/>
      <c r="E156" s="98" t="s">
        <v>135</v>
      </c>
      <c r="F156" s="37">
        <f>ROUND(SUM(F152:F155),2)</f>
        <v>618</v>
      </c>
    </row>
    <row r="157" spans="1:6" s="2" customFormat="1" ht="15" customHeight="1">
      <c r="A157" s="27" t="s">
        <v>183</v>
      </c>
      <c r="B157" s="28"/>
      <c r="C157" s="28"/>
      <c r="D157" s="24"/>
      <c r="E157" s="98"/>
      <c r="F157" s="39"/>
    </row>
    <row r="158" spans="1:6" s="2" customFormat="1">
      <c r="A158" s="29" t="s">
        <v>137</v>
      </c>
      <c r="B158" s="14" t="s">
        <v>132</v>
      </c>
      <c r="C158" s="9" t="s">
        <v>13</v>
      </c>
      <c r="D158" s="72">
        <v>2</v>
      </c>
      <c r="E158" s="80">
        <v>4340</v>
      </c>
      <c r="F158" s="113">
        <f>ROUND((D158*E158),2)</f>
        <v>8680</v>
      </c>
    </row>
    <row r="159" spans="1:6" s="2" customFormat="1">
      <c r="A159" s="29" t="s">
        <v>184</v>
      </c>
      <c r="B159" s="14" t="s">
        <v>134</v>
      </c>
      <c r="C159" s="9" t="s">
        <v>13</v>
      </c>
      <c r="D159" s="72">
        <v>2</v>
      </c>
      <c r="E159" s="80">
        <v>143</v>
      </c>
      <c r="F159" s="113">
        <f>ROUND((D159*E159),2)</f>
        <v>286</v>
      </c>
    </row>
    <row r="160" spans="1:6">
      <c r="A160" s="23"/>
      <c r="B160" s="24"/>
      <c r="C160" s="24"/>
      <c r="D160" s="24"/>
      <c r="E160" s="99" t="s">
        <v>140</v>
      </c>
      <c r="F160" s="37">
        <f>ROUND(SUM(F158:F159),2)</f>
        <v>8966</v>
      </c>
    </row>
    <row r="161" spans="1:6" s="2" customFormat="1" ht="15" customHeight="1">
      <c r="A161" s="27" t="s">
        <v>185</v>
      </c>
      <c r="B161" s="28"/>
      <c r="C161" s="28"/>
      <c r="D161" s="24"/>
      <c r="E161" s="98"/>
      <c r="F161" s="37"/>
    </row>
    <row r="162" spans="1:6" s="2" customFormat="1" ht="72" customHeight="1">
      <c r="A162" s="29" t="s">
        <v>186</v>
      </c>
      <c r="B162" s="30" t="s">
        <v>138</v>
      </c>
      <c r="C162" s="31" t="s">
        <v>139</v>
      </c>
      <c r="D162" s="31">
        <v>1</v>
      </c>
      <c r="E162" s="80">
        <v>750</v>
      </c>
      <c r="F162" s="37">
        <f>ROUND((D162*E162),2)</f>
        <v>750</v>
      </c>
    </row>
    <row r="163" spans="1:6">
      <c r="A163" s="23"/>
      <c r="B163" s="24"/>
      <c r="C163" s="24"/>
      <c r="D163" s="24"/>
      <c r="E163" s="99" t="s">
        <v>187</v>
      </c>
      <c r="F163" s="37">
        <f>F162</f>
        <v>750</v>
      </c>
    </row>
    <row r="164" spans="1:6">
      <c r="A164" s="23"/>
      <c r="B164" s="24"/>
      <c r="C164" s="24"/>
      <c r="D164" s="24"/>
      <c r="E164" s="99" t="s">
        <v>237</v>
      </c>
      <c r="F164" s="37">
        <f>ROUND(SUM(F163,F156,F149,F144,F119,F109,F105,F92,F160,F122),2)</f>
        <v>37891.269999999997</v>
      </c>
    </row>
    <row r="165" spans="1:6" ht="26.25" customHeight="1">
      <c r="A165" s="49"/>
      <c r="B165" s="49"/>
      <c r="C165" s="49"/>
      <c r="D165" s="49"/>
      <c r="E165" s="100"/>
      <c r="F165" s="50"/>
    </row>
    <row r="166" spans="1:6" ht="25.5" customHeight="1">
      <c r="A166" s="122" t="s">
        <v>188</v>
      </c>
      <c r="B166" s="123"/>
      <c r="C166" s="123"/>
      <c r="D166" s="123"/>
      <c r="E166" s="123"/>
      <c r="F166" s="124"/>
    </row>
    <row r="167" spans="1:6" ht="41.4">
      <c r="A167" s="4" t="s">
        <v>1</v>
      </c>
      <c r="B167" s="87" t="s">
        <v>2</v>
      </c>
      <c r="C167" s="4" t="s">
        <v>3</v>
      </c>
      <c r="D167" s="71" t="s">
        <v>4</v>
      </c>
      <c r="E167" s="35" t="s">
        <v>5</v>
      </c>
      <c r="F167" s="35" t="s">
        <v>6</v>
      </c>
    </row>
    <row r="168" spans="1:6" ht="15" customHeight="1">
      <c r="A168" s="5" t="s">
        <v>7</v>
      </c>
      <c r="B168" s="6"/>
      <c r="C168" s="6"/>
      <c r="D168" s="6"/>
      <c r="E168" s="94"/>
      <c r="F168" s="36"/>
    </row>
    <row r="169" spans="1:6">
      <c r="A169" s="7" t="s">
        <v>8</v>
      </c>
      <c r="B169" s="8" t="s">
        <v>9</v>
      </c>
      <c r="C169" s="9" t="s">
        <v>10</v>
      </c>
      <c r="D169" s="72">
        <v>145</v>
      </c>
      <c r="E169" s="93">
        <v>1</v>
      </c>
      <c r="F169" s="113">
        <f>ROUND((D169*E169),2)</f>
        <v>145</v>
      </c>
    </row>
    <row r="170" spans="1:6" ht="27.6">
      <c r="A170" s="7" t="s">
        <v>11</v>
      </c>
      <c r="B170" s="8" t="s">
        <v>12</v>
      </c>
      <c r="C170" s="9" t="s">
        <v>13</v>
      </c>
      <c r="D170" s="72">
        <v>1</v>
      </c>
      <c r="E170" s="93">
        <v>11</v>
      </c>
      <c r="F170" s="113">
        <f t="shared" ref="F170:F178" si="14">ROUND((D170*E170),2)</f>
        <v>11</v>
      </c>
    </row>
    <row r="171" spans="1:6" ht="27.6">
      <c r="A171" s="7" t="s">
        <v>14</v>
      </c>
      <c r="B171" s="8" t="s">
        <v>189</v>
      </c>
      <c r="C171" s="9" t="s">
        <v>13</v>
      </c>
      <c r="D171" s="72">
        <v>2</v>
      </c>
      <c r="E171" s="93">
        <v>15</v>
      </c>
      <c r="F171" s="113">
        <f t="shared" si="14"/>
        <v>30</v>
      </c>
    </row>
    <row r="172" spans="1:6" ht="27.6">
      <c r="A172" s="7" t="s">
        <v>16</v>
      </c>
      <c r="B172" s="8" t="s">
        <v>15</v>
      </c>
      <c r="C172" s="9" t="s">
        <v>13</v>
      </c>
      <c r="D172" s="72">
        <v>1</v>
      </c>
      <c r="E172" s="93">
        <v>22</v>
      </c>
      <c r="F172" s="113">
        <f t="shared" si="14"/>
        <v>22</v>
      </c>
    </row>
    <row r="173" spans="1:6" ht="27.6">
      <c r="A173" s="7" t="s">
        <v>19</v>
      </c>
      <c r="B173" s="8" t="s">
        <v>190</v>
      </c>
      <c r="C173" s="9" t="s">
        <v>13</v>
      </c>
      <c r="D173" s="72">
        <v>2</v>
      </c>
      <c r="E173" s="93">
        <v>44</v>
      </c>
      <c r="F173" s="113">
        <f t="shared" si="14"/>
        <v>88</v>
      </c>
    </row>
    <row r="174" spans="1:6">
      <c r="A174" s="7" t="s">
        <v>21</v>
      </c>
      <c r="B174" s="8" t="s">
        <v>191</v>
      </c>
      <c r="C174" s="9" t="s">
        <v>13</v>
      </c>
      <c r="D174" s="72">
        <v>1</v>
      </c>
      <c r="E174" s="93">
        <v>22</v>
      </c>
      <c r="F174" s="113">
        <f t="shared" si="14"/>
        <v>22</v>
      </c>
    </row>
    <row r="175" spans="1:6" ht="27.6">
      <c r="A175" s="7" t="s">
        <v>192</v>
      </c>
      <c r="B175" s="8" t="s">
        <v>193</v>
      </c>
      <c r="C175" s="9" t="s">
        <v>13</v>
      </c>
      <c r="D175" s="72">
        <v>1</v>
      </c>
      <c r="E175" s="93">
        <v>20</v>
      </c>
      <c r="F175" s="113">
        <f t="shared" si="14"/>
        <v>20</v>
      </c>
    </row>
    <row r="176" spans="1:6">
      <c r="A176" s="7" t="s">
        <v>194</v>
      </c>
      <c r="B176" s="8" t="s">
        <v>17</v>
      </c>
      <c r="C176" s="9" t="s">
        <v>18</v>
      </c>
      <c r="D176" s="72">
        <v>101</v>
      </c>
      <c r="E176" s="93">
        <v>4</v>
      </c>
      <c r="F176" s="113">
        <f t="shared" si="14"/>
        <v>404</v>
      </c>
    </row>
    <row r="177" spans="1:6" ht="27.6">
      <c r="A177" s="7" t="s">
        <v>195</v>
      </c>
      <c r="B177" s="8" t="s">
        <v>238</v>
      </c>
      <c r="C177" s="9" t="s">
        <v>20</v>
      </c>
      <c r="D177" s="72">
        <v>6.06</v>
      </c>
      <c r="E177" s="93">
        <v>-11.2</v>
      </c>
      <c r="F177" s="113">
        <f t="shared" si="14"/>
        <v>-67.87</v>
      </c>
    </row>
    <row r="178" spans="1:6">
      <c r="A178" s="7" t="s">
        <v>196</v>
      </c>
      <c r="B178" s="8" t="s">
        <v>22</v>
      </c>
      <c r="C178" s="9" t="s">
        <v>23</v>
      </c>
      <c r="D178" s="72">
        <v>15</v>
      </c>
      <c r="E178" s="93">
        <v>15</v>
      </c>
      <c r="F178" s="113">
        <f t="shared" si="14"/>
        <v>225</v>
      </c>
    </row>
    <row r="179" spans="1:6" ht="15" customHeight="1">
      <c r="A179" s="10"/>
      <c r="B179" s="11" t="s">
        <v>24</v>
      </c>
      <c r="C179" s="12"/>
      <c r="D179" s="12"/>
      <c r="E179" s="95" t="s">
        <v>25</v>
      </c>
      <c r="F179" s="37">
        <f>ROUND(SUM(F169:F178),2)</f>
        <v>899.13</v>
      </c>
    </row>
    <row r="180" spans="1:6" s="2" customFormat="1" ht="15" customHeight="1">
      <c r="A180" s="13" t="s">
        <v>26</v>
      </c>
      <c r="B180" s="13"/>
      <c r="C180" s="13"/>
      <c r="D180" s="13"/>
      <c r="E180" s="96"/>
      <c r="F180" s="13"/>
    </row>
    <row r="181" spans="1:6" s="79" customFormat="1" ht="30" customHeight="1">
      <c r="A181" s="84" t="s">
        <v>27</v>
      </c>
      <c r="B181" s="82" t="s">
        <v>28</v>
      </c>
      <c r="C181" s="125" t="s">
        <v>232</v>
      </c>
      <c r="D181" s="126"/>
      <c r="E181" s="126"/>
      <c r="F181" s="127"/>
    </row>
    <row r="182" spans="1:6" s="79" customFormat="1">
      <c r="A182" s="84" t="s">
        <v>29</v>
      </c>
      <c r="B182" s="82" t="s">
        <v>30</v>
      </c>
      <c r="C182" s="131"/>
      <c r="D182" s="132"/>
      <c r="E182" s="132"/>
      <c r="F182" s="133"/>
    </row>
    <row r="183" spans="1:6" s="79" customFormat="1">
      <c r="A183" s="84" t="s">
        <v>31</v>
      </c>
      <c r="B183" s="82" t="s">
        <v>32</v>
      </c>
      <c r="C183" s="128"/>
      <c r="D183" s="129"/>
      <c r="E183" s="129"/>
      <c r="F183" s="130"/>
    </row>
    <row r="184" spans="1:6" s="2" customFormat="1" ht="27.6">
      <c r="A184" s="7" t="s">
        <v>33</v>
      </c>
      <c r="B184" s="14" t="s">
        <v>34</v>
      </c>
      <c r="C184" s="9" t="s">
        <v>20</v>
      </c>
      <c r="D184" s="72">
        <v>135</v>
      </c>
      <c r="E184" s="105">
        <v>10.36</v>
      </c>
      <c r="F184" s="113">
        <f t="shared" ref="F184:F191" si="15">ROUND((D184*E184),2)</f>
        <v>1398.6</v>
      </c>
    </row>
    <row r="185" spans="1:6" s="2" customFormat="1" ht="15" customHeight="1">
      <c r="A185" s="7" t="s">
        <v>35</v>
      </c>
      <c r="B185" s="14" t="s">
        <v>36</v>
      </c>
      <c r="C185" s="9" t="s">
        <v>20</v>
      </c>
      <c r="D185" s="72">
        <v>20</v>
      </c>
      <c r="E185" s="105">
        <v>6.27</v>
      </c>
      <c r="F185" s="113">
        <f t="shared" si="15"/>
        <v>125.4</v>
      </c>
    </row>
    <row r="186" spans="1:6" s="2" customFormat="1" ht="36.75" customHeight="1">
      <c r="A186" s="7" t="s">
        <v>37</v>
      </c>
      <c r="B186" s="14" t="s">
        <v>38</v>
      </c>
      <c r="C186" s="9" t="s">
        <v>20</v>
      </c>
      <c r="D186" s="72">
        <v>50</v>
      </c>
      <c r="E186" s="105">
        <v>25</v>
      </c>
      <c r="F186" s="113">
        <f t="shared" si="15"/>
        <v>1250</v>
      </c>
    </row>
    <row r="187" spans="1:6" s="2" customFormat="1">
      <c r="A187" s="7" t="s">
        <v>39</v>
      </c>
      <c r="B187" s="14" t="s">
        <v>40</v>
      </c>
      <c r="C187" s="9" t="s">
        <v>18</v>
      </c>
      <c r="D187" s="72">
        <v>309</v>
      </c>
      <c r="E187" s="105">
        <v>0.55000000000000004</v>
      </c>
      <c r="F187" s="113">
        <f t="shared" si="15"/>
        <v>169.95</v>
      </c>
    </row>
    <row r="188" spans="1:6" s="2" customFormat="1">
      <c r="A188" s="7" t="s">
        <v>41</v>
      </c>
      <c r="B188" s="14" t="s">
        <v>42</v>
      </c>
      <c r="C188" s="9" t="s">
        <v>20</v>
      </c>
      <c r="D188" s="72">
        <v>167</v>
      </c>
      <c r="E188" s="105">
        <v>0.28999999999999998</v>
      </c>
      <c r="F188" s="113">
        <f t="shared" si="15"/>
        <v>48.43</v>
      </c>
    </row>
    <row r="189" spans="1:6" s="2" customFormat="1">
      <c r="A189" s="7" t="s">
        <v>43</v>
      </c>
      <c r="B189" s="14" t="s">
        <v>44</v>
      </c>
      <c r="C189" s="9" t="s">
        <v>18</v>
      </c>
      <c r="D189" s="72">
        <v>180</v>
      </c>
      <c r="E189" s="105">
        <v>0.72</v>
      </c>
      <c r="F189" s="113">
        <f t="shared" si="15"/>
        <v>129.6</v>
      </c>
    </row>
    <row r="190" spans="1:6" s="2" customFormat="1" ht="32.25" customHeight="1">
      <c r="A190" s="7" t="s">
        <v>45</v>
      </c>
      <c r="B190" s="14" t="s">
        <v>46</v>
      </c>
      <c r="C190" s="9" t="s">
        <v>20</v>
      </c>
      <c r="D190" s="72">
        <v>18</v>
      </c>
      <c r="E190" s="105">
        <v>7.17</v>
      </c>
      <c r="F190" s="113">
        <f t="shared" si="15"/>
        <v>129.06</v>
      </c>
    </row>
    <row r="191" spans="1:6" s="2" customFormat="1" ht="27.6">
      <c r="A191" s="7" t="s">
        <v>47</v>
      </c>
      <c r="B191" s="14" t="s">
        <v>48</v>
      </c>
      <c r="C191" s="9" t="s">
        <v>18</v>
      </c>
      <c r="D191" s="72">
        <v>180</v>
      </c>
      <c r="E191" s="105">
        <v>0.95</v>
      </c>
      <c r="F191" s="113">
        <f t="shared" si="15"/>
        <v>171</v>
      </c>
    </row>
    <row r="192" spans="1:6" s="2" customFormat="1" ht="15" customHeight="1">
      <c r="A192" s="15"/>
      <c r="B192" s="16" t="s">
        <v>49</v>
      </c>
      <c r="C192" s="17"/>
      <c r="D192" s="73"/>
      <c r="E192" s="95" t="s">
        <v>50</v>
      </c>
      <c r="F192" s="37">
        <f>ROUND(SUM(F181:F191),2)</f>
        <v>3422.04</v>
      </c>
    </row>
    <row r="193" spans="1:6" s="2" customFormat="1" ht="15" customHeight="1">
      <c r="A193" s="18" t="s">
        <v>51</v>
      </c>
      <c r="B193" s="18"/>
      <c r="C193" s="18"/>
      <c r="D193" s="32"/>
      <c r="E193" s="97"/>
      <c r="F193" s="18"/>
    </row>
    <row r="194" spans="1:6" s="2" customFormat="1" ht="48.75" customHeight="1">
      <c r="A194" s="7" t="s">
        <v>52</v>
      </c>
      <c r="B194" s="14" t="s">
        <v>53</v>
      </c>
      <c r="C194" s="9" t="s">
        <v>13</v>
      </c>
      <c r="D194" s="72">
        <v>6</v>
      </c>
      <c r="E194" s="80">
        <v>195</v>
      </c>
      <c r="F194" s="113">
        <f>ROUND((D194*E194),2)</f>
        <v>1170</v>
      </c>
    </row>
    <row r="195" spans="1:6" s="2" customFormat="1">
      <c r="A195" s="7" t="s">
        <v>54</v>
      </c>
      <c r="B195" s="14" t="s">
        <v>55</v>
      </c>
      <c r="C195" s="9" t="s">
        <v>20</v>
      </c>
      <c r="D195" s="72">
        <v>9</v>
      </c>
      <c r="E195" s="80">
        <v>65</v>
      </c>
      <c r="F195" s="113">
        <f>ROUND((D195*E195),2)</f>
        <v>585</v>
      </c>
    </row>
    <row r="196" spans="1:6" s="2" customFormat="1" ht="15" customHeight="1">
      <c r="A196" s="21" t="s">
        <v>57</v>
      </c>
      <c r="B196" s="22"/>
      <c r="C196" s="22"/>
      <c r="D196" s="22"/>
      <c r="E196" s="95" t="s">
        <v>58</v>
      </c>
      <c r="F196" s="37">
        <f>ROUND(SUM(F194:F195),2)</f>
        <v>1755</v>
      </c>
    </row>
    <row r="197" spans="1:6" s="2" customFormat="1" ht="15" customHeight="1">
      <c r="A197" s="18" t="s">
        <v>59</v>
      </c>
      <c r="B197" s="18"/>
      <c r="C197" s="18"/>
      <c r="D197" s="32"/>
      <c r="E197" s="97"/>
      <c r="F197" s="18"/>
    </row>
    <row r="198" spans="1:6" s="52" customFormat="1">
      <c r="A198" s="51" t="s">
        <v>60</v>
      </c>
      <c r="B198" s="19"/>
      <c r="C198" s="20"/>
      <c r="D198" s="74"/>
      <c r="E198" s="103"/>
      <c r="F198" s="38"/>
    </row>
    <row r="199" spans="1:6" s="2" customFormat="1">
      <c r="A199" s="7" t="s">
        <v>61</v>
      </c>
      <c r="B199" s="14" t="s">
        <v>147</v>
      </c>
      <c r="C199" s="9" t="s">
        <v>10</v>
      </c>
      <c r="D199" s="72">
        <v>12</v>
      </c>
      <c r="E199" s="80">
        <v>75</v>
      </c>
      <c r="F199" s="113">
        <f>ROUND((D199*E199),2)</f>
        <v>900</v>
      </c>
    </row>
    <row r="200" spans="1:6" s="2" customFormat="1">
      <c r="A200" s="7" t="s">
        <v>63</v>
      </c>
      <c r="B200" s="14" t="s">
        <v>64</v>
      </c>
      <c r="C200" s="9" t="s">
        <v>13</v>
      </c>
      <c r="D200" s="72">
        <v>2</v>
      </c>
      <c r="E200" s="80">
        <v>950</v>
      </c>
      <c r="F200" s="113">
        <f t="shared" ref="F200:F205" si="16">ROUND((D200*E200),2)</f>
        <v>1900</v>
      </c>
    </row>
    <row r="201" spans="1:6" s="2" customFormat="1" ht="18.75" customHeight="1">
      <c r="A201" s="7" t="s">
        <v>65</v>
      </c>
      <c r="B201" s="14" t="s">
        <v>66</v>
      </c>
      <c r="C201" s="9" t="s">
        <v>13</v>
      </c>
      <c r="D201" s="72">
        <v>2</v>
      </c>
      <c r="E201" s="80">
        <v>240</v>
      </c>
      <c r="F201" s="113">
        <f t="shared" si="16"/>
        <v>480</v>
      </c>
    </row>
    <row r="202" spans="1:6" s="2" customFormat="1">
      <c r="A202" s="7" t="s">
        <v>67</v>
      </c>
      <c r="B202" s="14" t="s">
        <v>68</v>
      </c>
      <c r="C202" s="9" t="s">
        <v>20</v>
      </c>
      <c r="D202" s="72">
        <v>1.7</v>
      </c>
      <c r="E202" s="80">
        <v>50</v>
      </c>
      <c r="F202" s="113">
        <f t="shared" si="16"/>
        <v>85</v>
      </c>
    </row>
    <row r="203" spans="1:6" s="2" customFormat="1" ht="17.25" customHeight="1">
      <c r="A203" s="7" t="s">
        <v>69</v>
      </c>
      <c r="B203" s="14" t="s">
        <v>70</v>
      </c>
      <c r="C203" s="9" t="s">
        <v>13</v>
      </c>
      <c r="D203" s="72">
        <v>3</v>
      </c>
      <c r="E203" s="80">
        <v>57</v>
      </c>
      <c r="F203" s="113">
        <f t="shared" si="16"/>
        <v>171</v>
      </c>
    </row>
    <row r="204" spans="1:6" s="2" customFormat="1">
      <c r="A204" s="7" t="s">
        <v>71</v>
      </c>
      <c r="B204" s="14" t="s">
        <v>72</v>
      </c>
      <c r="C204" s="9" t="s">
        <v>13</v>
      </c>
      <c r="D204" s="72">
        <v>12</v>
      </c>
      <c r="E204" s="80">
        <v>60</v>
      </c>
      <c r="F204" s="113">
        <f t="shared" si="16"/>
        <v>720</v>
      </c>
    </row>
    <row r="205" spans="1:6" s="2" customFormat="1">
      <c r="A205" s="7" t="s">
        <v>73</v>
      </c>
      <c r="B205" s="14" t="s">
        <v>74</v>
      </c>
      <c r="C205" s="9" t="s">
        <v>18</v>
      </c>
      <c r="D205" s="72">
        <v>3</v>
      </c>
      <c r="E205" s="80">
        <v>120</v>
      </c>
      <c r="F205" s="113">
        <f t="shared" si="16"/>
        <v>360</v>
      </c>
    </row>
    <row r="206" spans="1:6" s="2" customFormat="1" ht="15" customHeight="1">
      <c r="A206" s="23"/>
      <c r="B206" s="24"/>
      <c r="C206" s="24"/>
      <c r="D206" s="24"/>
      <c r="E206" s="95" t="s">
        <v>75</v>
      </c>
      <c r="F206" s="37">
        <f>ROUND(SUM(F199:F205),2)</f>
        <v>4616</v>
      </c>
    </row>
    <row r="207" spans="1:6" s="2" customFormat="1" ht="16.5" customHeight="1">
      <c r="A207" s="18" t="s">
        <v>148</v>
      </c>
      <c r="B207" s="18"/>
      <c r="C207" s="18"/>
      <c r="D207" s="32"/>
      <c r="E207" s="97"/>
      <c r="F207" s="18"/>
    </row>
    <row r="208" spans="1:6" s="79" customFormat="1">
      <c r="A208" s="84" t="s">
        <v>149</v>
      </c>
      <c r="B208" s="82" t="s">
        <v>197</v>
      </c>
      <c r="C208" s="125" t="s">
        <v>232</v>
      </c>
      <c r="D208" s="126"/>
      <c r="E208" s="126"/>
      <c r="F208" s="127"/>
    </row>
    <row r="209" spans="1:6" s="79" customFormat="1">
      <c r="A209" s="84" t="s">
        <v>198</v>
      </c>
      <c r="B209" s="82" t="s">
        <v>199</v>
      </c>
      <c r="C209" s="131"/>
      <c r="D209" s="132"/>
      <c r="E209" s="132"/>
      <c r="F209" s="133"/>
    </row>
    <row r="210" spans="1:6" s="79" customFormat="1">
      <c r="A210" s="84" t="s">
        <v>200</v>
      </c>
      <c r="B210" s="82" t="s">
        <v>201</v>
      </c>
      <c r="C210" s="131"/>
      <c r="D210" s="132"/>
      <c r="E210" s="132"/>
      <c r="F210" s="133"/>
    </row>
    <row r="211" spans="1:6" s="79" customFormat="1">
      <c r="A211" s="84" t="s">
        <v>202</v>
      </c>
      <c r="B211" s="82" t="s">
        <v>150</v>
      </c>
      <c r="C211" s="128"/>
      <c r="D211" s="129"/>
      <c r="E211" s="129"/>
      <c r="F211" s="130"/>
    </row>
    <row r="212" spans="1:6" s="2" customFormat="1" ht="15" customHeight="1">
      <c r="A212" s="23"/>
      <c r="B212" s="24"/>
      <c r="C212" s="24"/>
      <c r="D212" s="24"/>
      <c r="E212" s="95" t="s">
        <v>111</v>
      </c>
      <c r="F212" s="37">
        <f>ROUND(SUM(F208:F211),2)</f>
        <v>0</v>
      </c>
    </row>
    <row r="213" spans="1:6" s="2" customFormat="1" ht="15" customHeight="1">
      <c r="A213" s="18" t="s">
        <v>151</v>
      </c>
      <c r="B213" s="18"/>
      <c r="C213" s="18"/>
      <c r="D213" s="32"/>
      <c r="E213" s="97"/>
      <c r="F213" s="18"/>
    </row>
    <row r="214" spans="1:6" s="52" customFormat="1">
      <c r="A214" s="51" t="s">
        <v>152</v>
      </c>
      <c r="B214" s="19"/>
      <c r="C214" s="20"/>
      <c r="D214" s="74"/>
      <c r="E214" s="103"/>
      <c r="F214" s="38"/>
    </row>
    <row r="215" spans="1:6" s="2" customFormat="1" ht="27.6">
      <c r="A215" s="9" t="s">
        <v>153</v>
      </c>
      <c r="B215" s="14" t="s">
        <v>79</v>
      </c>
      <c r="C215" s="9" t="s">
        <v>20</v>
      </c>
      <c r="D215" s="72">
        <v>83</v>
      </c>
      <c r="E215" s="106">
        <v>34</v>
      </c>
      <c r="F215" s="113">
        <f>ROUND((D215*E215),2)</f>
        <v>2822</v>
      </c>
    </row>
    <row r="216" spans="1:6" s="2" customFormat="1">
      <c r="A216" s="9" t="s">
        <v>154</v>
      </c>
      <c r="B216" s="14" t="s">
        <v>81</v>
      </c>
      <c r="C216" s="9" t="s">
        <v>18</v>
      </c>
      <c r="D216" s="72">
        <v>177</v>
      </c>
      <c r="E216" s="106">
        <v>15</v>
      </c>
      <c r="F216" s="113">
        <f t="shared" ref="F216:F219" si="17">ROUND((D216*E216),2)</f>
        <v>2655</v>
      </c>
    </row>
    <row r="217" spans="1:6" s="2" customFormat="1" ht="15" customHeight="1">
      <c r="A217" s="9" t="s">
        <v>155</v>
      </c>
      <c r="B217" s="14" t="s">
        <v>83</v>
      </c>
      <c r="C217" s="9" t="s">
        <v>18</v>
      </c>
      <c r="D217" s="72">
        <v>267</v>
      </c>
      <c r="E217" s="106">
        <v>22</v>
      </c>
      <c r="F217" s="113">
        <f t="shared" si="17"/>
        <v>5874</v>
      </c>
    </row>
    <row r="218" spans="1:6" s="2" customFormat="1" ht="15" customHeight="1">
      <c r="A218" s="9" t="s">
        <v>156</v>
      </c>
      <c r="B218" s="14" t="s">
        <v>85</v>
      </c>
      <c r="C218" s="9" t="s">
        <v>18</v>
      </c>
      <c r="D218" s="72">
        <v>267</v>
      </c>
      <c r="E218" s="106">
        <v>18</v>
      </c>
      <c r="F218" s="113">
        <f t="shared" si="17"/>
        <v>4806</v>
      </c>
    </row>
    <row r="219" spans="1:6" s="2" customFormat="1">
      <c r="A219" s="9" t="s">
        <v>157</v>
      </c>
      <c r="B219" s="14" t="s">
        <v>87</v>
      </c>
      <c r="C219" s="9" t="s">
        <v>18</v>
      </c>
      <c r="D219" s="72">
        <v>267</v>
      </c>
      <c r="E219" s="106">
        <v>0.33</v>
      </c>
      <c r="F219" s="113">
        <f t="shared" si="17"/>
        <v>88.11</v>
      </c>
    </row>
    <row r="220" spans="1:6" s="52" customFormat="1">
      <c r="A220" s="51" t="s">
        <v>158</v>
      </c>
      <c r="B220" s="19"/>
      <c r="C220" s="20"/>
      <c r="D220" s="74"/>
      <c r="E220" s="103"/>
      <c r="F220" s="38"/>
    </row>
    <row r="221" spans="1:6" s="2" customFormat="1" ht="27.6">
      <c r="A221" s="9" t="s">
        <v>159</v>
      </c>
      <c r="B221" s="14" t="s">
        <v>90</v>
      </c>
      <c r="C221" s="9" t="s">
        <v>20</v>
      </c>
      <c r="D221" s="72">
        <v>30</v>
      </c>
      <c r="E221" s="106">
        <v>28</v>
      </c>
      <c r="F221" s="113">
        <f>ROUND((D221*E221),2)</f>
        <v>840</v>
      </c>
    </row>
    <row r="222" spans="1:6" s="2" customFormat="1" ht="27.6">
      <c r="A222" s="9" t="s">
        <v>160</v>
      </c>
      <c r="B222" s="14" t="s">
        <v>92</v>
      </c>
      <c r="C222" s="9" t="s">
        <v>18</v>
      </c>
      <c r="D222" s="72">
        <v>137</v>
      </c>
      <c r="E222" s="106">
        <v>15</v>
      </c>
      <c r="F222" s="113">
        <f t="shared" ref="F222:F226" si="18">ROUND((D222*E222),2)</f>
        <v>2055</v>
      </c>
    </row>
    <row r="223" spans="1:6" s="2" customFormat="1">
      <c r="A223" s="9" t="s">
        <v>161</v>
      </c>
      <c r="B223" s="14" t="s">
        <v>94</v>
      </c>
      <c r="C223" s="9" t="s">
        <v>18</v>
      </c>
      <c r="D223" s="72">
        <v>118.5</v>
      </c>
      <c r="E223" s="106">
        <v>3.5</v>
      </c>
      <c r="F223" s="113">
        <f t="shared" si="18"/>
        <v>414.75</v>
      </c>
    </row>
    <row r="224" spans="1:6" s="2" customFormat="1" ht="16.5" customHeight="1">
      <c r="A224" s="9" t="s">
        <v>162</v>
      </c>
      <c r="B224" s="14" t="s">
        <v>96</v>
      </c>
      <c r="C224" s="9" t="s">
        <v>18</v>
      </c>
      <c r="D224" s="72">
        <v>93</v>
      </c>
      <c r="E224" s="106">
        <v>28</v>
      </c>
      <c r="F224" s="113">
        <f t="shared" si="18"/>
        <v>2604</v>
      </c>
    </row>
    <row r="225" spans="1:6" s="2" customFormat="1">
      <c r="A225" s="9" t="s">
        <v>163</v>
      </c>
      <c r="B225" s="14" t="s">
        <v>98</v>
      </c>
      <c r="C225" s="9" t="s">
        <v>18</v>
      </c>
      <c r="D225" s="72">
        <v>24</v>
      </c>
      <c r="E225" s="106">
        <v>32</v>
      </c>
      <c r="F225" s="113">
        <f t="shared" si="18"/>
        <v>768</v>
      </c>
    </row>
    <row r="226" spans="1:6" s="2" customFormat="1">
      <c r="A226" s="9" t="s">
        <v>164</v>
      </c>
      <c r="B226" s="14" t="s">
        <v>100</v>
      </c>
      <c r="C226" s="9" t="s">
        <v>18</v>
      </c>
      <c r="D226" s="72">
        <v>1.5</v>
      </c>
      <c r="E226" s="106">
        <v>32</v>
      </c>
      <c r="F226" s="113">
        <f t="shared" si="18"/>
        <v>48</v>
      </c>
    </row>
    <row r="227" spans="1:6" s="52" customFormat="1">
      <c r="A227" s="51" t="s">
        <v>165</v>
      </c>
      <c r="B227" s="19"/>
      <c r="C227" s="20"/>
      <c r="D227" s="74"/>
      <c r="E227" s="103"/>
      <c r="F227" s="38"/>
    </row>
    <row r="228" spans="1:6" s="2" customFormat="1">
      <c r="A228" s="53" t="s">
        <v>166</v>
      </c>
      <c r="B228" s="54" t="s">
        <v>103</v>
      </c>
      <c r="C228" s="9" t="s">
        <v>18</v>
      </c>
      <c r="D228" s="75">
        <v>12</v>
      </c>
      <c r="E228" s="107">
        <v>10</v>
      </c>
      <c r="F228" s="113">
        <f>ROUND((D228*E228),2)</f>
        <v>120</v>
      </c>
    </row>
    <row r="229" spans="1:6" s="52" customFormat="1">
      <c r="A229" s="51" t="s">
        <v>167</v>
      </c>
      <c r="B229" s="19"/>
      <c r="C229" s="20"/>
      <c r="D229" s="74"/>
      <c r="E229" s="103"/>
      <c r="F229" s="38"/>
    </row>
    <row r="230" spans="1:6" s="2" customFormat="1" ht="20.25" customHeight="1">
      <c r="A230" s="53" t="s">
        <v>168</v>
      </c>
      <c r="B230" s="14" t="s">
        <v>169</v>
      </c>
      <c r="C230" s="9" t="s">
        <v>18</v>
      </c>
      <c r="D230" s="75">
        <v>5</v>
      </c>
      <c r="E230" s="107">
        <v>10</v>
      </c>
      <c r="F230" s="113">
        <f>ROUND((D230*E230),2)</f>
        <v>50</v>
      </c>
    </row>
    <row r="231" spans="1:6" s="2" customFormat="1">
      <c r="A231" s="53" t="s">
        <v>170</v>
      </c>
      <c r="B231" s="14" t="s">
        <v>106</v>
      </c>
      <c r="C231" s="9" t="s">
        <v>18</v>
      </c>
      <c r="D231" s="75">
        <v>149</v>
      </c>
      <c r="E231" s="107">
        <v>8</v>
      </c>
      <c r="F231" s="113">
        <f t="shared" ref="F231:F233" si="19">ROUND((D231*E231),2)</f>
        <v>1192</v>
      </c>
    </row>
    <row r="232" spans="1:6" s="2" customFormat="1" ht="22.5" customHeight="1">
      <c r="A232" s="53" t="s">
        <v>171</v>
      </c>
      <c r="B232" s="14" t="s">
        <v>108</v>
      </c>
      <c r="C232" s="9" t="s">
        <v>18</v>
      </c>
      <c r="D232" s="75">
        <v>83</v>
      </c>
      <c r="E232" s="107">
        <v>18</v>
      </c>
      <c r="F232" s="113">
        <f t="shared" si="19"/>
        <v>1494</v>
      </c>
    </row>
    <row r="233" spans="1:6" s="2" customFormat="1" ht="22.5" customHeight="1">
      <c r="A233" s="53" t="s">
        <v>172</v>
      </c>
      <c r="B233" s="14" t="s">
        <v>110</v>
      </c>
      <c r="C233" s="9" t="s">
        <v>10</v>
      </c>
      <c r="D233" s="75">
        <v>167</v>
      </c>
      <c r="E233" s="107">
        <v>0.85</v>
      </c>
      <c r="F233" s="113">
        <f t="shared" si="19"/>
        <v>141.94999999999999</v>
      </c>
    </row>
    <row r="234" spans="1:6" s="2" customFormat="1" ht="15" customHeight="1">
      <c r="A234" s="21"/>
      <c r="B234" s="22"/>
      <c r="C234" s="22"/>
      <c r="D234" s="22"/>
      <c r="E234" s="95" t="s">
        <v>119</v>
      </c>
      <c r="F234" s="37">
        <f>ROUND(SUM(F215:F233),2)</f>
        <v>25972.81</v>
      </c>
    </row>
    <row r="235" spans="1:6" s="2" customFormat="1" ht="15" customHeight="1">
      <c r="A235" s="18" t="s">
        <v>173</v>
      </c>
      <c r="B235" s="18"/>
      <c r="C235" s="18"/>
      <c r="D235" s="32"/>
      <c r="E235" s="97"/>
      <c r="F235" s="18"/>
    </row>
    <row r="236" spans="1:6" s="2" customFormat="1" ht="17.25" customHeight="1">
      <c r="A236" s="9" t="s">
        <v>174</v>
      </c>
      <c r="B236" s="14" t="s">
        <v>114</v>
      </c>
      <c r="C236" s="9" t="s">
        <v>10</v>
      </c>
      <c r="D236" s="72">
        <v>90</v>
      </c>
      <c r="E236" s="80">
        <v>32</v>
      </c>
      <c r="F236" s="113">
        <f>ROUND((D236*E236),2)</f>
        <v>2880</v>
      </c>
    </row>
    <row r="237" spans="1:6" s="2" customFormat="1" ht="17.25" customHeight="1">
      <c r="A237" s="9" t="s">
        <v>175</v>
      </c>
      <c r="B237" s="14" t="s">
        <v>116</v>
      </c>
      <c r="C237" s="9" t="s">
        <v>10</v>
      </c>
      <c r="D237" s="72">
        <v>97</v>
      </c>
      <c r="E237" s="80">
        <v>18</v>
      </c>
      <c r="F237" s="113">
        <f t="shared" ref="F237:F238" si="20">ROUND((D237*E237),2)</f>
        <v>1746</v>
      </c>
    </row>
    <row r="238" spans="1:6" s="2" customFormat="1" ht="17.25" customHeight="1">
      <c r="A238" s="9" t="s">
        <v>176</v>
      </c>
      <c r="B238" s="14" t="s">
        <v>118</v>
      </c>
      <c r="C238" s="9" t="s">
        <v>10</v>
      </c>
      <c r="D238" s="72">
        <v>154</v>
      </c>
      <c r="E238" s="80">
        <v>2.5</v>
      </c>
      <c r="F238" s="113">
        <f t="shared" si="20"/>
        <v>385</v>
      </c>
    </row>
    <row r="239" spans="1:6" s="2" customFormat="1" ht="15" customHeight="1">
      <c r="A239" s="25"/>
      <c r="B239" s="26"/>
      <c r="C239" s="26"/>
      <c r="D239" s="22"/>
      <c r="E239" s="95" t="s">
        <v>129</v>
      </c>
      <c r="F239" s="37">
        <f>ROUND(SUM(F236:F238),2)</f>
        <v>5011</v>
      </c>
    </row>
    <row r="240" spans="1:6" s="2" customFormat="1" ht="15" customHeight="1">
      <c r="A240" s="27" t="s">
        <v>177</v>
      </c>
      <c r="B240" s="28"/>
      <c r="C240" s="28"/>
      <c r="D240" s="24"/>
      <c r="E240" s="98"/>
      <c r="F240" s="39"/>
    </row>
    <row r="241" spans="1:6" s="52" customFormat="1">
      <c r="A241" s="51" t="s">
        <v>178</v>
      </c>
      <c r="B241" s="19"/>
      <c r="C241" s="20"/>
      <c r="D241" s="74"/>
      <c r="E241" s="103"/>
      <c r="F241" s="38"/>
    </row>
    <row r="242" spans="1:6" s="2" customFormat="1" ht="27.6">
      <c r="A242" s="9" t="s">
        <v>179</v>
      </c>
      <c r="B242" s="14" t="s">
        <v>123</v>
      </c>
      <c r="C242" s="9" t="s">
        <v>13</v>
      </c>
      <c r="D242" s="72">
        <v>2</v>
      </c>
      <c r="E242" s="80">
        <v>105</v>
      </c>
      <c r="F242" s="113">
        <f>ROUND((D242*E242),2)</f>
        <v>210</v>
      </c>
    </row>
    <row r="243" spans="1:6" s="2" customFormat="1">
      <c r="A243" s="9" t="s">
        <v>180</v>
      </c>
      <c r="B243" s="14" t="s">
        <v>203</v>
      </c>
      <c r="C243" s="9" t="s">
        <v>13</v>
      </c>
      <c r="D243" s="72">
        <v>2</v>
      </c>
      <c r="E243" s="80">
        <v>210</v>
      </c>
      <c r="F243" s="113">
        <f t="shared" ref="F243:F245" si="21">ROUND((D243*E243),2)</f>
        <v>420</v>
      </c>
    </row>
    <row r="244" spans="1:6" s="2" customFormat="1" ht="16.5" customHeight="1">
      <c r="A244" s="9" t="s">
        <v>204</v>
      </c>
      <c r="B244" s="14" t="s">
        <v>125</v>
      </c>
      <c r="C244" s="9" t="s">
        <v>13</v>
      </c>
      <c r="D244" s="72">
        <v>2</v>
      </c>
      <c r="E244" s="80">
        <v>60</v>
      </c>
      <c r="F244" s="113">
        <f t="shared" si="21"/>
        <v>120</v>
      </c>
    </row>
    <row r="245" spans="1:6" s="2" customFormat="1" ht="16.5" customHeight="1">
      <c r="A245" s="9" t="s">
        <v>205</v>
      </c>
      <c r="B245" s="14" t="s">
        <v>206</v>
      </c>
      <c r="C245" s="9" t="s">
        <v>13</v>
      </c>
      <c r="D245" s="72">
        <v>2</v>
      </c>
      <c r="E245" s="80">
        <v>150</v>
      </c>
      <c r="F245" s="113">
        <f t="shared" si="21"/>
        <v>300</v>
      </c>
    </row>
    <row r="246" spans="1:6" s="52" customFormat="1">
      <c r="A246" s="51" t="s">
        <v>181</v>
      </c>
      <c r="B246" s="19"/>
      <c r="C246" s="20"/>
      <c r="D246" s="74"/>
      <c r="E246" s="103"/>
      <c r="F246" s="38"/>
    </row>
    <row r="247" spans="1:6" s="2" customFormat="1" ht="15" customHeight="1">
      <c r="A247" s="9" t="s">
        <v>182</v>
      </c>
      <c r="B247" s="14" t="s">
        <v>128</v>
      </c>
      <c r="C247" s="9" t="s">
        <v>18</v>
      </c>
      <c r="D247" s="72">
        <v>18</v>
      </c>
      <c r="E247" s="80">
        <v>16</v>
      </c>
      <c r="F247" s="113">
        <f>ROUND((D247*E247),2)</f>
        <v>288</v>
      </c>
    </row>
    <row r="248" spans="1:6" s="2" customFormat="1" ht="15" customHeight="1">
      <c r="A248" s="27"/>
      <c r="B248" s="28"/>
      <c r="C248" s="28"/>
      <c r="D248" s="24"/>
      <c r="E248" s="98" t="s">
        <v>135</v>
      </c>
      <c r="F248" s="37">
        <f>ROUND(SUM(F242:F247),2)</f>
        <v>1338</v>
      </c>
    </row>
    <row r="249" spans="1:6" s="2" customFormat="1" ht="15" customHeight="1">
      <c r="A249" s="27" t="s">
        <v>183</v>
      </c>
      <c r="B249" s="28"/>
      <c r="C249" s="28"/>
      <c r="D249" s="24"/>
      <c r="E249" s="98"/>
      <c r="F249" s="39"/>
    </row>
    <row r="250" spans="1:6" s="2" customFormat="1">
      <c r="A250" s="29" t="s">
        <v>137</v>
      </c>
      <c r="B250" s="14" t="s">
        <v>132</v>
      </c>
      <c r="C250" s="9" t="s">
        <v>13</v>
      </c>
      <c r="D250" s="72">
        <v>2</v>
      </c>
      <c r="E250" s="80">
        <v>4340</v>
      </c>
      <c r="F250" s="113">
        <f>ROUND((D250*E250),2)</f>
        <v>8680</v>
      </c>
    </row>
    <row r="251" spans="1:6" s="2" customFormat="1">
      <c r="A251" s="29" t="s">
        <v>184</v>
      </c>
      <c r="B251" s="14" t="s">
        <v>134</v>
      </c>
      <c r="C251" s="9" t="s">
        <v>13</v>
      </c>
      <c r="D251" s="72">
        <v>2</v>
      </c>
      <c r="E251" s="80">
        <v>143</v>
      </c>
      <c r="F251" s="113">
        <f>ROUND((D251*E251),2)</f>
        <v>286</v>
      </c>
    </row>
    <row r="252" spans="1:6">
      <c r="A252" s="23"/>
      <c r="B252" s="24"/>
      <c r="C252" s="24"/>
      <c r="D252" s="24"/>
      <c r="E252" s="99" t="s">
        <v>140</v>
      </c>
      <c r="F252" s="37">
        <f>ROUND(SUM(F250:F251),2)</f>
        <v>8966</v>
      </c>
    </row>
    <row r="253" spans="1:6" s="2" customFormat="1" ht="15" customHeight="1">
      <c r="A253" s="27" t="s">
        <v>185</v>
      </c>
      <c r="B253" s="28"/>
      <c r="C253" s="28"/>
      <c r="D253" s="24"/>
      <c r="E253" s="98"/>
      <c r="F253" s="39"/>
    </row>
    <row r="254" spans="1:6" s="2" customFormat="1" ht="75" customHeight="1">
      <c r="A254" s="29" t="s">
        <v>186</v>
      </c>
      <c r="B254" s="30" t="s">
        <v>138</v>
      </c>
      <c r="C254" s="31" t="s">
        <v>139</v>
      </c>
      <c r="D254" s="31">
        <v>1</v>
      </c>
      <c r="E254" s="80">
        <v>750</v>
      </c>
      <c r="F254" s="113">
        <f>ROUND((D254*E254),2)</f>
        <v>750</v>
      </c>
    </row>
    <row r="255" spans="1:6">
      <c r="A255" s="23"/>
      <c r="B255" s="24"/>
      <c r="C255" s="24"/>
      <c r="D255" s="24"/>
      <c r="E255" s="99" t="s">
        <v>187</v>
      </c>
      <c r="F255" s="37">
        <f>ROUND(SUM(F254),2)</f>
        <v>750</v>
      </c>
    </row>
    <row r="256" spans="1:6">
      <c r="A256" s="23"/>
      <c r="B256" s="24"/>
      <c r="C256" s="24"/>
      <c r="D256" s="24"/>
      <c r="E256" s="99" t="s">
        <v>235</v>
      </c>
      <c r="F256" s="37">
        <f>ROUND(SUM(F255,F248,F239,F234,F206,F196,F192,F179,F252,F212),2)</f>
        <v>52729.98</v>
      </c>
    </row>
    <row r="257" spans="1:6" ht="27.75" customHeight="1">
      <c r="A257" s="49"/>
      <c r="B257" s="49"/>
      <c r="C257" s="49"/>
      <c r="D257" s="49"/>
      <c r="E257" s="100"/>
      <c r="F257" s="50"/>
    </row>
    <row r="258" spans="1:6" ht="26.25" customHeight="1">
      <c r="A258" s="122" t="s">
        <v>207</v>
      </c>
      <c r="B258" s="123"/>
      <c r="C258" s="123"/>
      <c r="D258" s="123"/>
      <c r="E258" s="123"/>
      <c r="F258" s="124"/>
    </row>
    <row r="259" spans="1:6" ht="41.4">
      <c r="A259" s="4" t="s">
        <v>1</v>
      </c>
      <c r="B259" s="87" t="s">
        <v>2</v>
      </c>
      <c r="C259" s="4" t="s">
        <v>3</v>
      </c>
      <c r="D259" s="71" t="s">
        <v>4</v>
      </c>
      <c r="E259" s="35" t="s">
        <v>5</v>
      </c>
      <c r="F259" s="35" t="s">
        <v>6</v>
      </c>
    </row>
    <row r="260" spans="1:6">
      <c r="A260" s="33">
        <v>1</v>
      </c>
      <c r="B260" s="88" t="s">
        <v>208</v>
      </c>
      <c r="C260" s="34" t="s">
        <v>209</v>
      </c>
      <c r="D260" s="76">
        <v>5</v>
      </c>
      <c r="E260" s="106">
        <v>30</v>
      </c>
      <c r="F260" s="113">
        <f>ROUND((D260*E260),2)</f>
        <v>150</v>
      </c>
    </row>
    <row r="261" spans="1:6">
      <c r="A261" s="83">
        <v>2</v>
      </c>
      <c r="B261" s="89" t="s">
        <v>210</v>
      </c>
      <c r="C261" s="118" t="s">
        <v>232</v>
      </c>
      <c r="D261" s="119"/>
      <c r="E261" s="119"/>
      <c r="F261" s="120"/>
    </row>
    <row r="262" spans="1:6" ht="27.6">
      <c r="A262" s="33">
        <v>3</v>
      </c>
      <c r="B262" s="88" t="s">
        <v>211</v>
      </c>
      <c r="C262" s="34" t="s">
        <v>10</v>
      </c>
      <c r="D262" s="76">
        <v>75</v>
      </c>
      <c r="E262" s="106">
        <v>32</v>
      </c>
      <c r="F262" s="113">
        <f t="shared" ref="F262:F266" si="22">ROUND((D262*E262),2)</f>
        <v>2400</v>
      </c>
    </row>
    <row r="263" spans="1:6" ht="16.5" customHeight="1">
      <c r="A263" s="33">
        <v>4</v>
      </c>
      <c r="B263" s="88" t="s">
        <v>212</v>
      </c>
      <c r="C263" s="34" t="s">
        <v>10</v>
      </c>
      <c r="D263" s="34">
        <v>1</v>
      </c>
      <c r="E263" s="106">
        <v>29</v>
      </c>
      <c r="F263" s="113">
        <f t="shared" si="22"/>
        <v>29</v>
      </c>
    </row>
    <row r="264" spans="1:6">
      <c r="A264" s="83">
        <v>5</v>
      </c>
      <c r="B264" s="89" t="s">
        <v>213</v>
      </c>
      <c r="C264" s="134" t="s">
        <v>232</v>
      </c>
      <c r="D264" s="135"/>
      <c r="E264" s="135"/>
      <c r="F264" s="136"/>
    </row>
    <row r="265" spans="1:6">
      <c r="A265" s="83">
        <v>6</v>
      </c>
      <c r="B265" s="89" t="s">
        <v>214</v>
      </c>
      <c r="C265" s="137"/>
      <c r="D265" s="138"/>
      <c r="E265" s="138"/>
      <c r="F265" s="139"/>
    </row>
    <row r="266" spans="1:6" ht="22.5" customHeight="1">
      <c r="A266" s="33">
        <v>7</v>
      </c>
      <c r="B266" s="88" t="s">
        <v>215</v>
      </c>
      <c r="C266" s="34" t="s">
        <v>13</v>
      </c>
      <c r="D266" s="76">
        <v>3</v>
      </c>
      <c r="E266" s="106">
        <v>140</v>
      </c>
      <c r="F266" s="113">
        <f t="shared" si="22"/>
        <v>420</v>
      </c>
    </row>
    <row r="267" spans="1:6">
      <c r="A267" s="83">
        <v>8</v>
      </c>
      <c r="B267" s="89" t="s">
        <v>216</v>
      </c>
      <c r="C267" s="118" t="s">
        <v>232</v>
      </c>
      <c r="D267" s="119"/>
      <c r="E267" s="119"/>
      <c r="F267" s="120"/>
    </row>
    <row r="268" spans="1:6">
      <c r="A268" s="32"/>
      <c r="B268" s="32"/>
      <c r="C268" s="32"/>
      <c r="D268" s="32"/>
      <c r="E268" s="101" t="s">
        <v>234</v>
      </c>
      <c r="F268" s="37">
        <f>ROUND(SUM(F260:F267),2)</f>
        <v>2999</v>
      </c>
    </row>
    <row r="269" spans="1:6">
      <c r="E269" s="108"/>
    </row>
    <row r="270" spans="1:6" ht="32.25" customHeight="1">
      <c r="A270" s="121" t="s">
        <v>233</v>
      </c>
      <c r="B270" s="121"/>
      <c r="C270" s="121"/>
      <c r="D270" s="121"/>
      <c r="E270" s="121"/>
      <c r="F270" s="121"/>
    </row>
    <row r="271" spans="1:6" ht="15" customHeight="1">
      <c r="A271" s="57"/>
      <c r="B271" s="91"/>
      <c r="C271" s="57"/>
      <c r="D271" s="77"/>
      <c r="E271" s="102"/>
      <c r="F271" s="57"/>
    </row>
    <row r="272" spans="1:6">
      <c r="A272" s="58"/>
      <c r="B272" s="92"/>
      <c r="C272" s="58"/>
      <c r="D272" s="78"/>
      <c r="E272" s="59"/>
      <c r="F272" s="59"/>
    </row>
    <row r="273" spans="1:6">
      <c r="A273" s="60"/>
      <c r="B273" s="61"/>
      <c r="C273" s="62"/>
      <c r="D273" s="62"/>
      <c r="E273" s="109"/>
      <c r="F273" s="115"/>
    </row>
    <row r="274" spans="1:6">
      <c r="A274" s="63"/>
      <c r="B274" s="64"/>
      <c r="C274" s="65"/>
      <c r="D274" s="63"/>
      <c r="E274" s="110"/>
      <c r="F274" s="116"/>
    </row>
    <row r="275" spans="1:6">
      <c r="A275" s="63"/>
      <c r="B275" s="64"/>
      <c r="C275" s="65"/>
      <c r="D275" s="63"/>
      <c r="E275" s="110"/>
      <c r="F275" s="116"/>
    </row>
    <row r="276" spans="1:6">
      <c r="A276" s="63"/>
      <c r="B276" s="64"/>
      <c r="C276" s="65"/>
      <c r="D276" s="63"/>
      <c r="E276" s="110"/>
      <c r="F276" s="116"/>
    </row>
    <row r="277" spans="1:6">
      <c r="A277" s="63"/>
      <c r="B277" s="64"/>
      <c r="C277" s="65"/>
      <c r="D277" s="63"/>
      <c r="E277" s="110"/>
      <c r="F277" s="116"/>
    </row>
    <row r="278" spans="1:6">
      <c r="A278" s="63"/>
      <c r="B278" s="64"/>
      <c r="C278" s="65"/>
      <c r="D278" s="63"/>
      <c r="E278" s="110"/>
      <c r="F278" s="116"/>
    </row>
    <row r="279" spans="1:6">
      <c r="A279" s="63"/>
      <c r="B279" s="64"/>
      <c r="C279" s="65"/>
      <c r="D279" s="63"/>
      <c r="E279" s="110"/>
      <c r="F279" s="116"/>
    </row>
    <row r="280" spans="1:6">
      <c r="A280" s="63"/>
      <c r="B280" s="64"/>
      <c r="C280" s="65"/>
      <c r="D280" s="63"/>
      <c r="E280" s="110"/>
      <c r="F280" s="116"/>
    </row>
    <row r="281" spans="1:6">
      <c r="A281" s="63"/>
      <c r="B281" s="64"/>
      <c r="C281" s="65"/>
      <c r="D281" s="63"/>
      <c r="E281" s="110"/>
      <c r="F281" s="116"/>
    </row>
    <row r="282" spans="1:6">
      <c r="A282" s="63"/>
      <c r="B282" s="64"/>
      <c r="C282" s="65"/>
      <c r="D282" s="63"/>
      <c r="E282" s="110"/>
      <c r="F282" s="116"/>
    </row>
    <row r="283" spans="1:6">
      <c r="A283" s="63"/>
      <c r="B283" s="64"/>
      <c r="C283" s="65"/>
      <c r="D283" s="63"/>
      <c r="E283" s="110"/>
      <c r="F283" s="116"/>
    </row>
    <row r="284" spans="1:6">
      <c r="A284" s="63"/>
      <c r="B284" s="64"/>
      <c r="C284" s="65"/>
      <c r="D284" s="63"/>
      <c r="E284" s="110"/>
      <c r="F284" s="116"/>
    </row>
    <row r="285" spans="1:6">
      <c r="A285" s="63"/>
      <c r="B285" s="64"/>
      <c r="C285" s="65"/>
      <c r="D285" s="63"/>
      <c r="E285" s="110"/>
      <c r="F285" s="116"/>
    </row>
    <row r="286" spans="1:6">
      <c r="A286" s="63"/>
      <c r="B286" s="64"/>
      <c r="C286" s="65"/>
      <c r="D286" s="63"/>
      <c r="E286" s="110"/>
      <c r="F286" s="116"/>
    </row>
    <row r="287" spans="1:6">
      <c r="A287" s="63"/>
      <c r="B287" s="64"/>
      <c r="C287" s="65"/>
      <c r="D287" s="63"/>
      <c r="E287" s="110"/>
      <c r="F287" s="116"/>
    </row>
    <row r="288" spans="1:6">
      <c r="A288" s="63"/>
      <c r="B288" s="64"/>
      <c r="C288" s="65"/>
      <c r="D288" s="63"/>
      <c r="E288" s="110"/>
      <c r="F288" s="116"/>
    </row>
    <row r="289" spans="1:6">
      <c r="A289" s="63"/>
      <c r="B289" s="64"/>
      <c r="C289" s="65"/>
      <c r="D289" s="63"/>
      <c r="E289" s="110"/>
      <c r="F289" s="116"/>
    </row>
    <row r="290" spans="1:6">
      <c r="A290" s="63"/>
      <c r="B290" s="64"/>
      <c r="C290" s="65"/>
      <c r="D290" s="63"/>
      <c r="E290" s="110"/>
      <c r="F290" s="116"/>
    </row>
    <row r="291" spans="1:6">
      <c r="A291" s="63"/>
      <c r="B291" s="64"/>
      <c r="C291" s="65"/>
      <c r="D291" s="63"/>
      <c r="E291" s="110"/>
      <c r="F291" s="116"/>
    </row>
    <row r="292" spans="1:6">
      <c r="A292" s="66"/>
      <c r="B292" s="11"/>
      <c r="C292" s="12"/>
      <c r="D292" s="12"/>
      <c r="E292" s="104"/>
      <c r="F292" s="50"/>
    </row>
    <row r="293" spans="1:6">
      <c r="A293" s="60"/>
      <c r="B293" s="67"/>
      <c r="C293" s="68"/>
      <c r="D293" s="68"/>
      <c r="E293" s="111"/>
      <c r="F293" s="117"/>
    </row>
    <row r="294" spans="1:6">
      <c r="A294" s="63"/>
      <c r="B294" s="64"/>
      <c r="C294" s="65"/>
      <c r="D294" s="63"/>
      <c r="E294" s="110"/>
      <c r="F294" s="116"/>
    </row>
    <row r="295" spans="1:6">
      <c r="A295" s="63"/>
      <c r="B295" s="64"/>
      <c r="C295" s="65"/>
      <c r="D295" s="63"/>
      <c r="E295" s="110"/>
      <c r="F295" s="116"/>
    </row>
    <row r="296" spans="1:6">
      <c r="A296" s="63"/>
      <c r="B296" s="64"/>
      <c r="C296" s="65"/>
      <c r="D296" s="63"/>
      <c r="E296" s="110"/>
      <c r="F296" s="116"/>
    </row>
    <row r="297" spans="1:6">
      <c r="A297" s="63"/>
      <c r="B297" s="64"/>
      <c r="C297" s="65"/>
      <c r="D297" s="63"/>
      <c r="E297" s="110"/>
      <c r="F297" s="116"/>
    </row>
    <row r="298" spans="1:6">
      <c r="A298" s="63"/>
      <c r="B298" s="64"/>
      <c r="C298" s="65"/>
      <c r="D298" s="63"/>
      <c r="E298" s="110"/>
      <c r="F298" s="116"/>
    </row>
    <row r="299" spans="1:6">
      <c r="A299" s="63"/>
      <c r="B299" s="64"/>
      <c r="C299" s="65"/>
      <c r="D299" s="63"/>
      <c r="E299" s="110"/>
      <c r="F299" s="116"/>
    </row>
    <row r="300" spans="1:6">
      <c r="A300" s="63"/>
      <c r="B300" s="64"/>
      <c r="C300" s="65"/>
      <c r="D300" s="63"/>
      <c r="E300" s="110"/>
      <c r="F300" s="116"/>
    </row>
    <row r="301" spans="1:6">
      <c r="A301" s="63"/>
      <c r="B301" s="64"/>
      <c r="C301" s="65"/>
      <c r="D301" s="63"/>
      <c r="E301" s="110"/>
      <c r="F301" s="116"/>
    </row>
    <row r="302" spans="1:6">
      <c r="A302" s="63"/>
      <c r="B302" s="64"/>
      <c r="C302" s="65"/>
      <c r="D302" s="63"/>
      <c r="E302" s="110"/>
      <c r="F302" s="116"/>
    </row>
    <row r="303" spans="1:6">
      <c r="A303" s="63"/>
      <c r="B303" s="64"/>
      <c r="C303" s="65"/>
      <c r="D303" s="63"/>
      <c r="E303" s="110"/>
      <c r="F303" s="116"/>
    </row>
    <row r="304" spans="1:6">
      <c r="A304" s="66"/>
      <c r="B304" s="11"/>
      <c r="C304" s="12"/>
      <c r="D304" s="12"/>
      <c r="E304" s="104"/>
      <c r="F304" s="50"/>
    </row>
    <row r="305" spans="1:6">
      <c r="A305" s="60"/>
      <c r="B305" s="11"/>
      <c r="C305" s="12"/>
      <c r="D305" s="12"/>
      <c r="E305" s="104"/>
      <c r="F305" s="50"/>
    </row>
    <row r="306" spans="1:6">
      <c r="A306" s="63"/>
      <c r="B306" s="64"/>
      <c r="C306" s="65"/>
      <c r="D306" s="63"/>
      <c r="E306" s="110"/>
      <c r="F306" s="116"/>
    </row>
    <row r="307" spans="1:6">
      <c r="A307" s="63"/>
      <c r="B307" s="64"/>
      <c r="C307" s="65"/>
      <c r="D307" s="63"/>
      <c r="E307" s="110"/>
      <c r="F307" s="116"/>
    </row>
    <row r="308" spans="1:6">
      <c r="A308" s="63"/>
      <c r="B308" s="64"/>
      <c r="C308" s="65"/>
      <c r="D308" s="63"/>
      <c r="E308" s="110"/>
      <c r="F308" s="116"/>
    </row>
    <row r="309" spans="1:6">
      <c r="A309" s="63"/>
      <c r="B309" s="64"/>
      <c r="C309" s="65"/>
      <c r="D309" s="63"/>
      <c r="E309" s="110"/>
      <c r="F309" s="116"/>
    </row>
    <row r="310" spans="1:6">
      <c r="A310" s="63"/>
      <c r="B310" s="64"/>
      <c r="C310" s="65"/>
      <c r="D310" s="63"/>
      <c r="E310" s="110"/>
      <c r="F310" s="116"/>
    </row>
    <row r="311" spans="1:6">
      <c r="A311" s="63"/>
      <c r="B311" s="64"/>
      <c r="C311" s="65"/>
      <c r="D311" s="63"/>
      <c r="E311" s="110"/>
      <c r="F311" s="116"/>
    </row>
    <row r="312" spans="1:6">
      <c r="A312" s="63"/>
      <c r="B312" s="64"/>
      <c r="C312" s="65"/>
      <c r="D312" s="63"/>
      <c r="E312" s="110"/>
      <c r="F312" s="116"/>
    </row>
    <row r="313" spans="1:6">
      <c r="A313" s="63"/>
      <c r="B313" s="64"/>
      <c r="C313" s="65"/>
      <c r="D313" s="63"/>
      <c r="E313" s="110"/>
      <c r="F313" s="116"/>
    </row>
    <row r="314" spans="1:6">
      <c r="A314" s="63"/>
      <c r="B314" s="64"/>
      <c r="C314" s="65"/>
      <c r="D314" s="63"/>
      <c r="E314" s="110"/>
      <c r="F314" s="116"/>
    </row>
    <row r="315" spans="1:6">
      <c r="A315" s="63"/>
      <c r="B315" s="64"/>
      <c r="C315" s="65"/>
      <c r="D315" s="63"/>
      <c r="E315" s="110"/>
      <c r="F315" s="116"/>
    </row>
    <row r="316" spans="1:6">
      <c r="A316" s="63"/>
      <c r="B316" s="64"/>
      <c r="C316" s="65"/>
      <c r="D316" s="63"/>
      <c r="E316" s="110"/>
      <c r="F316" s="116"/>
    </row>
    <row r="317" spans="1:6">
      <c r="A317" s="63"/>
      <c r="B317" s="64"/>
      <c r="C317" s="65"/>
      <c r="D317" s="63"/>
      <c r="E317" s="110"/>
      <c r="F317" s="116"/>
    </row>
    <row r="318" spans="1:6">
      <c r="A318" s="63"/>
      <c r="B318" s="64"/>
      <c r="C318" s="65"/>
      <c r="D318" s="63"/>
      <c r="E318" s="110"/>
      <c r="F318" s="116"/>
    </row>
    <row r="319" spans="1:6">
      <c r="A319" s="63"/>
      <c r="B319" s="64"/>
      <c r="C319" s="65"/>
      <c r="D319" s="63"/>
      <c r="E319" s="110"/>
      <c r="F319" s="116"/>
    </row>
    <row r="320" spans="1:6">
      <c r="A320" s="63"/>
      <c r="B320" s="64"/>
      <c r="C320" s="65"/>
      <c r="D320" s="63"/>
      <c r="E320" s="110"/>
      <c r="F320" s="116"/>
    </row>
    <row r="321" spans="1:6">
      <c r="A321" s="66"/>
      <c r="B321" s="11"/>
      <c r="C321" s="12"/>
      <c r="D321" s="12"/>
      <c r="E321" s="104"/>
      <c r="F321" s="50"/>
    </row>
    <row r="322" spans="1:6">
      <c r="A322" s="69"/>
      <c r="D322" s="49"/>
      <c r="E322" s="108"/>
      <c r="F322" s="50"/>
    </row>
  </sheetData>
  <mergeCells count="16">
    <mergeCell ref="A1:F1"/>
    <mergeCell ref="C14:F16"/>
    <mergeCell ref="C33:F35"/>
    <mergeCell ref="C94:F101"/>
    <mergeCell ref="D107:F107"/>
    <mergeCell ref="C267:F267"/>
    <mergeCell ref="A270:F270"/>
    <mergeCell ref="A3:F3"/>
    <mergeCell ref="A82:F82"/>
    <mergeCell ref="A166:F166"/>
    <mergeCell ref="A258:F258"/>
    <mergeCell ref="C146:F147"/>
    <mergeCell ref="C181:F183"/>
    <mergeCell ref="C208:F211"/>
    <mergeCell ref="C261:F261"/>
    <mergeCell ref="C264:F265"/>
  </mergeCells>
  <phoneticPr fontId="7" type="noConversion"/>
  <pageMargins left="0.7" right="0.7" top="0.75" bottom="0.75" header="0.3" footer="0.3"/>
  <pageSetup paperSize="9"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6"/>
  <sheetViews>
    <sheetView zoomScale="70" zoomScaleNormal="70" zoomScaleSheetLayoutView="100" workbookViewId="0">
      <selection activeCell="H8" sqref="H8"/>
    </sheetView>
  </sheetViews>
  <sheetFormatPr defaultColWidth="9.109375" defaultRowHeight="14.4"/>
  <cols>
    <col min="1" max="1" width="15" customWidth="1"/>
    <col min="2" max="2" width="65.6640625" customWidth="1"/>
    <col min="3" max="3" width="20.6640625" customWidth="1"/>
  </cols>
  <sheetData>
    <row r="1" spans="1:3" s="40" customFormat="1" ht="37.200000000000003" customHeight="1">
      <c r="A1" s="145" t="s">
        <v>240</v>
      </c>
      <c r="B1" s="145"/>
      <c r="C1" s="145"/>
    </row>
    <row r="2" spans="1:3" s="40" customFormat="1" ht="20.100000000000001" customHeight="1">
      <c r="A2" s="146" t="s">
        <v>217</v>
      </c>
      <c r="B2" s="147"/>
      <c r="C2" s="148"/>
    </row>
    <row r="3" spans="1:3" s="40" customFormat="1" ht="28.5" customHeight="1">
      <c r="A3" s="41" t="s">
        <v>218</v>
      </c>
      <c r="B3" s="41" t="s">
        <v>219</v>
      </c>
      <c r="C3" s="41" t="s">
        <v>220</v>
      </c>
    </row>
    <row r="4" spans="1:3" s="40" customFormat="1" ht="20.100000000000001" customHeight="1">
      <c r="A4" s="42">
        <v>1</v>
      </c>
      <c r="B4" s="43" t="s">
        <v>221</v>
      </c>
      <c r="C4" s="44">
        <f>'1918'!F80</f>
        <v>51654.33</v>
      </c>
    </row>
    <row r="5" spans="1:3" s="40" customFormat="1" ht="20.100000000000001" customHeight="1">
      <c r="A5" s="42">
        <v>2</v>
      </c>
      <c r="B5" s="43" t="s">
        <v>222</v>
      </c>
      <c r="C5" s="44">
        <f>'1918'!F164</f>
        <v>37891.269999999997</v>
      </c>
    </row>
    <row r="6" spans="1:3" s="40" customFormat="1" ht="20.100000000000001" customHeight="1">
      <c r="A6" s="42">
        <v>3</v>
      </c>
      <c r="B6" s="43" t="s">
        <v>223</v>
      </c>
      <c r="C6" s="44">
        <f>'1918'!F256</f>
        <v>52729.98</v>
      </c>
    </row>
    <row r="7" spans="1:3" s="40" customFormat="1" ht="20.100000000000001" customHeight="1">
      <c r="A7" s="42">
        <v>4</v>
      </c>
      <c r="B7" s="43" t="s">
        <v>224</v>
      </c>
      <c r="C7" s="44">
        <f>'1918'!F268</f>
        <v>2999</v>
      </c>
    </row>
    <row r="8" spans="1:3" s="40" customFormat="1" ht="26.4">
      <c r="A8" s="41" t="s">
        <v>225</v>
      </c>
      <c r="B8" s="45" t="s">
        <v>226</v>
      </c>
      <c r="C8" s="44">
        <f>ROUND(SUM(C4:C7),2)</f>
        <v>145274.57999999999</v>
      </c>
    </row>
    <row r="9" spans="1:3" s="40" customFormat="1" ht="20.100000000000001" customHeight="1"/>
    <row r="10" spans="1:3" s="46" customFormat="1" ht="48.75" customHeight="1">
      <c r="A10" s="149" t="s">
        <v>227</v>
      </c>
      <c r="B10" s="149"/>
      <c r="C10" s="149"/>
    </row>
    <row r="11" spans="1:3" s="46" customFormat="1" ht="15" customHeight="1">
      <c r="A11" s="47"/>
      <c r="B11" s="47"/>
      <c r="C11" s="47"/>
    </row>
    <row r="12" spans="1:3" s="40" customFormat="1" ht="13.2">
      <c r="C12" s="48" t="s">
        <v>228</v>
      </c>
    </row>
    <row r="13" spans="1:3" s="40" customFormat="1" ht="13.2"/>
    <row r="14" spans="1:3" s="40" customFormat="1" ht="222.75" customHeight="1">
      <c r="A14" s="143" t="s">
        <v>229</v>
      </c>
      <c r="B14" s="144"/>
      <c r="C14" s="144"/>
    </row>
    <row r="15" spans="1:3" s="40" customFormat="1" ht="147" customHeight="1">
      <c r="A15" s="143" t="s">
        <v>230</v>
      </c>
      <c r="B15" s="144"/>
      <c r="C15" s="144"/>
    </row>
    <row r="16" spans="1:3" s="40" customFormat="1" ht="66.599999999999994" customHeight="1">
      <c r="A16" s="143" t="s">
        <v>231</v>
      </c>
      <c r="B16" s="144"/>
      <c r="C16" s="144"/>
    </row>
  </sheetData>
  <mergeCells count="6">
    <mergeCell ref="A14:C14"/>
    <mergeCell ref="A15:C15"/>
    <mergeCell ref="A16:C16"/>
    <mergeCell ref="A1:C1"/>
    <mergeCell ref="A2:C2"/>
    <mergeCell ref="A10:C10"/>
  </mergeCells>
  <pageMargins left="0.7" right="0.7" top="0.75" bottom="0.75" header="0.3" footer="0.3"/>
  <pageSetup paperSize="9" scale="8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37863618CA182F41935014586B480117" ma:contentTypeVersion="16" ma:contentTypeDescription="Kurkite naują dokumentą." ma:contentTypeScope="" ma:versionID="76df676ba4e505ae89097d2bcbdc83fa">
  <xsd:schema xmlns:xsd="http://www.w3.org/2001/XMLSchema" xmlns:xs="http://www.w3.org/2001/XMLSchema" xmlns:p="http://schemas.microsoft.com/office/2006/metadata/properties" xmlns:ns2="fb31639d-e105-4f04-a68e-fe2bde81931d" xmlns:ns3="2945cdf4-c922-4f1d-a4b6-d6a562696c98" targetNamespace="http://schemas.microsoft.com/office/2006/metadata/properties" ma:root="true" ma:fieldsID="60bfdb37e4b454cc2cc687b70d3ba89e" ns2:_="" ns3:_="">
    <xsd:import namespace="fb31639d-e105-4f04-a68e-fe2bde81931d"/>
    <xsd:import namespace="2945cdf4-c922-4f1d-a4b6-d6a562696c98"/>
    <xsd:element name="properties">
      <xsd:complexType>
        <xsd:sequence>
          <xsd:element name="documentManagement">
            <xsd:complexType>
              <xsd:all>
                <xsd:element ref="ns2:Projektai" minOccurs="0"/>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31639d-e105-4f04-a68e-fe2bde81931d" elementFormDefault="qualified">
    <xsd:import namespace="http://schemas.microsoft.com/office/2006/documentManagement/types"/>
    <xsd:import namespace="http://schemas.microsoft.com/office/infopath/2007/PartnerControls"/>
    <xsd:element name="Projektai" ma:index="8" nillable="true" ma:displayName="Projektai" ma:format="Dropdown" ma:internalName="Projektai">
      <xsd:simpleType>
        <xsd:restriction base="dms:Note">
          <xsd:maxLength value="255"/>
        </xsd:restriction>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945cdf4-c922-4f1d-a4b6-d6a562696c98" elementFormDefault="qualified">
    <xsd:import namespace="http://schemas.microsoft.com/office/2006/documentManagement/types"/>
    <xsd:import namespace="http://schemas.microsoft.com/office/infopath/2007/PartnerControls"/>
    <xsd:element name="SharedWithUsers" ma:index="13"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Bendrinta su išsamia informacija" ma:internalName="SharedWithDetails" ma:readOnly="true">
      <xsd:simpleType>
        <xsd:restriction base="dms:Note">
          <xsd:maxLength value="255"/>
        </xsd:restriction>
      </xsd:simpleType>
    </xsd:element>
    <xsd:element name="TaxCatchAll" ma:index="17" nillable="true" ma:displayName="Taxonomy Catch All Column" ma:hidden="true" ma:list="{c02491a9-d08c-41e0-9a78-35957a5d7b8e}" ma:internalName="TaxCatchAll" ma:showField="CatchAllData" ma:web="2945cdf4-c922-4f1d-a4b6-d6a562696c9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31639d-e105-4f04-a68e-fe2bde81931d">
      <Terms xmlns="http://schemas.microsoft.com/office/infopath/2007/PartnerControls"/>
    </lcf76f155ced4ddcb4097134ff3c332f>
    <TaxCatchAll xmlns="2945cdf4-c922-4f1d-a4b6-d6a562696c98" xsi:nil="true"/>
    <Projektai xmlns="fb31639d-e105-4f04-a68e-fe2bde81931d" xsi:nil="true"/>
  </documentManagement>
</p:properties>
</file>

<file path=customXml/itemProps1.xml><?xml version="1.0" encoding="utf-8"?>
<ds:datastoreItem xmlns:ds="http://schemas.openxmlformats.org/officeDocument/2006/customXml" ds:itemID="{AAB2B8DA-CEEC-412F-8F6E-A7C8255B97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31639d-e105-4f04-a68e-fe2bde81931d"/>
    <ds:schemaRef ds:uri="2945cdf4-c922-4f1d-a4b6-d6a562696c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94BA1DB-0E60-4E3B-BD2A-90ACF3AEE92A}">
  <ds:schemaRefs>
    <ds:schemaRef ds:uri="http://schemas.microsoft.com/sharepoint/v3/contenttype/forms"/>
  </ds:schemaRefs>
</ds:datastoreItem>
</file>

<file path=customXml/itemProps3.xml><?xml version="1.0" encoding="utf-8"?>
<ds:datastoreItem xmlns:ds="http://schemas.openxmlformats.org/officeDocument/2006/customXml" ds:itemID="{EB072CE6-2FAD-4A83-9250-63D9322723A6}">
  <ds:schemaRefs>
    <ds:schemaRef ds:uri="http://schemas.microsoft.com/office/2006/metadata/properties"/>
    <ds:schemaRef ds:uri="http://schemas.microsoft.com/office/infopath/2007/PartnerControls"/>
    <ds:schemaRef ds:uri="fb31639d-e105-4f04-a68e-fe2bde81931d"/>
    <ds:schemaRef ds:uri="2945cdf4-c922-4f1d-a4b6-d6a562696c9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Įvardytieji diapazonai</vt:lpstr>
      </vt:variant>
      <vt:variant>
        <vt:i4>1</vt:i4>
      </vt:variant>
    </vt:vector>
  </HeadingPairs>
  <TitlesOfParts>
    <vt:vector size="3" baseType="lpstr">
      <vt:lpstr>1918</vt:lpstr>
      <vt:lpstr>santrauka</vt:lpstr>
      <vt:lpstr>'1918'!_GoBack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Šarūnas Kiržgalvis</dc:creator>
  <cp:keywords/>
  <dc:description/>
  <cp:lastModifiedBy>Paulius Sabutis</cp:lastModifiedBy>
  <cp:revision/>
  <dcterms:created xsi:type="dcterms:W3CDTF">2019-08-02T05:03:03Z</dcterms:created>
  <dcterms:modified xsi:type="dcterms:W3CDTF">2025-04-15T04:59:17Z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0x01010037863618CA182F41935014586B480117</vt:lpwstr>
  </property>
</Properties>
</file>